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68" yWindow="120" windowWidth="6972" windowHeight="9312" activeTab="0"/>
  </bookViews>
  <sheets>
    <sheet name="H20-DMB-RER-Calculations" sheetId="1" r:id="rId1"/>
  </sheets>
  <definedNames>
    <definedName name="_xlnm.Print_Area" localSheetId="0">'H20-DMB-RER-Calculations'!$A$1:$H$75</definedName>
  </definedNames>
  <calcPr fullCalcOnLoad="1"/>
</workbook>
</file>

<file path=xl/sharedStrings.xml><?xml version="1.0" encoding="utf-8"?>
<sst xmlns="http://schemas.openxmlformats.org/spreadsheetml/2006/main" count="104" uniqueCount="68">
  <si>
    <t>Hostelry</t>
  </si>
  <si>
    <t>PurrInn Cats</t>
  </si>
  <si>
    <t>Phone:  206-660-6475  Fax:  425-806-8135</t>
  </si>
  <si>
    <t>purinn@purrinncats.com</t>
  </si>
  <si>
    <t>Protein</t>
  </si>
  <si>
    <t>Fat</t>
  </si>
  <si>
    <t>Fiber</t>
  </si>
  <si>
    <t>Moisture</t>
  </si>
  <si>
    <t>Ash</t>
  </si>
  <si>
    <t>Taurine</t>
  </si>
  <si>
    <t>Magnesium</t>
  </si>
  <si>
    <t>Calcium</t>
  </si>
  <si>
    <t>Phosphorous</t>
  </si>
  <si>
    <t>Carbohydrates</t>
  </si>
  <si>
    <t>ME  kcal/g</t>
  </si>
  <si>
    <t>% Dry Matter</t>
  </si>
  <si>
    <t>Guaranteed Analysis</t>
  </si>
  <si>
    <t>Dry Matter Basis</t>
  </si>
  <si>
    <t xml:space="preserve">Enter your Cat's </t>
  </si>
  <si>
    <t>Name</t>
  </si>
  <si>
    <t>Age in years</t>
  </si>
  <si>
    <t>Weight in lbs</t>
  </si>
  <si>
    <t>Wet/Canned Cat Food</t>
  </si>
  <si>
    <t>Dry Cat Food</t>
  </si>
  <si>
    <t>Enter label information for your cat's food</t>
  </si>
  <si>
    <t>Can size in ounces</t>
  </si>
  <si>
    <t>Cost per Can</t>
  </si>
  <si>
    <t>$$ per Ounce of food</t>
  </si>
  <si>
    <t>$$ per Ounce of Protein</t>
  </si>
  <si>
    <t>$$ per Pound of Protein</t>
  </si>
  <si>
    <t>Cost per Bag</t>
  </si>
  <si>
    <t>See Dry Matter Basis content of your cat's food</t>
  </si>
  <si>
    <t>Calories</t>
  </si>
  <si>
    <t>Weight lbs</t>
  </si>
  <si>
    <t>Weight Kg</t>
  </si>
  <si>
    <t>calories  per KG</t>
  </si>
  <si>
    <t>calories per day</t>
  </si>
  <si>
    <t>ml H20 per day</t>
  </si>
  <si>
    <t>cups H20 per day</t>
  </si>
  <si>
    <t xml:space="preserve">= 1 kg </t>
  </si>
  <si>
    <t>=1 cup</t>
  </si>
  <si>
    <t>Water per can in ounces</t>
  </si>
  <si>
    <t>Bag size in lbs (pounds)</t>
  </si>
  <si>
    <t>Water per 1/4 lb in Ounces</t>
  </si>
  <si>
    <t>Cat Food Brand</t>
  </si>
  <si>
    <t>One lb  raw steak</t>
  </si>
  <si>
    <t>One lb raw chicken</t>
  </si>
  <si>
    <t>Calories/gram</t>
  </si>
  <si>
    <t>Cost per pound</t>
  </si>
  <si>
    <t>Weight in ounces</t>
  </si>
  <si>
    <t>Other/Carbohydrates?</t>
  </si>
  <si>
    <t xml:space="preserve">Approximate RER  Requirement per day </t>
  </si>
  <si>
    <t xml:space="preserve">Typical Analysis </t>
  </si>
  <si>
    <t>Typical Analysis</t>
  </si>
  <si>
    <t>The following is copied from:  Mike Richards, DVM 12/31/2001        http://www.vetinfo.com/catroutine.html</t>
  </si>
  <si>
    <t xml:space="preserve">Bothell WA 98021 </t>
  </si>
  <si>
    <t>Follow the dietary recommendations from a knowledgeable veterinarian to prevent nutrition-induced disease in your cat</t>
  </si>
  <si>
    <t>List the Top  ingredients (typically those listed before taurine or oils)</t>
  </si>
  <si>
    <t>Calculate the Water Content and "Dry matter basis" Protein and Carbohydrate content of your cat's Food</t>
  </si>
  <si>
    <r>
      <t xml:space="preserve">    " There are several ways to estimate the water intake needs for cats.... Most animals require approximately the same amount of water intake as calorie intake on a daily basis. To determine the necessary calorie intake for a cat, the formula is 1.2 x the resting energy requirement </t>
    </r>
    <r>
      <rPr>
        <b/>
        <sz val="12"/>
        <rFont val="Arial"/>
        <family val="2"/>
      </rPr>
      <t>(RER)</t>
    </r>
    <r>
      <rPr>
        <sz val="12"/>
        <rFont val="Arial"/>
        <family val="2"/>
      </rPr>
      <t xml:space="preserve">, which is roughly 1.2 x 70 calories/kg of body weight. .... Some water is obtained through the food and the amount varies by composition of the food (canned food might be 80% water and dry food 5% water, for instance). ..... Cats being fed dry food are reported to require approximately 2.5 x the volume of dry food for water intake. So if the cat is eating 1 cup of dry food per day it requires approximately 2.5 cups of water per day. Cats being fed canned food can sometimes nearly meet their water intake requirements from the food alone.
        With these things in mind, ... from a clinical standpoint .... If you are observing an increase in your cat's water intake and everything else in his or her life is about the same, there is a really good chance that the problem is polydipsia or a real increase in the need to take in water. This should be reported to your vet and screening tests to rule out the most common problems leading to excessive water intake considered. .... diabetes and kidney failure, ....as potential causes."     </t>
    </r>
  </si>
  <si>
    <t>CALCULATE:</t>
  </si>
  <si>
    <t xml:space="preserve">Click on the green cells and Enter information about your cat and information from the label on your cat's food </t>
  </si>
  <si>
    <t xml:space="preserve"> </t>
  </si>
  <si>
    <r>
      <rPr>
        <b/>
        <sz val="12"/>
        <rFont val="Arial"/>
        <family val="2"/>
      </rPr>
      <t>Nutrition Facts for Beef,</t>
    </r>
    <r>
      <rPr>
        <sz val="12"/>
        <rFont val="Arial"/>
        <family val="2"/>
      </rPr>
      <t xml:space="preserve"> composite of trimmed retail cuts, separable lean and fat, trimmed to 1/4" fat, all grades, raw; and </t>
    </r>
    <r>
      <rPr>
        <b/>
        <sz val="12"/>
        <rFont val="Arial"/>
        <family val="2"/>
      </rPr>
      <t xml:space="preserve">                                                    Nutrition Facts for Chicken</t>
    </r>
    <r>
      <rPr>
        <sz val="12"/>
        <rFont val="Arial"/>
        <family val="2"/>
      </rPr>
      <t xml:space="preserve">, broilers or fryers, meat and skin, raw </t>
    </r>
    <r>
      <rPr>
        <b/>
        <sz val="12"/>
        <rFont val="Arial"/>
        <family val="2"/>
      </rPr>
      <t>from:</t>
    </r>
    <r>
      <rPr>
        <sz val="12"/>
        <rFont val="Arial"/>
        <family val="2"/>
      </rPr>
      <t xml:space="preserve">  http://www.nutritionanalyser.com/food_composition/</t>
    </r>
  </si>
  <si>
    <t>Keep in mind that a food with several kinds of plants/grains listed lower on the label may have as much total plants/grains as a product that has one or two listed high on the label, and that "meat meal" and "meat by products" often contain indigestible non-protein parts of the animal.</t>
  </si>
  <si>
    <t xml:space="preserve">The above calculations were used to create the Dry and Canned Cat Food Comparison charts (find links at http://purrinncats.com/purrinnsitemap.html ) included in PurrInn Cats Hostelry's web site. The results are a starting point for comparison, however, the difficulties in making any such list meaningful include: 
 1 - Cat food manufacturers constantly change the labels, formulas, ingredients and guaranteed analysis of their cat foods. A cat food on the list often differs from one from the same manufacturer with a nearly identical label.
 2 - The “guaranteed analysis” minimum and maximum percentages on Cat Food labels are not the actual percentages included in the food's formula, and
 3 - Cat food labels do not indicate the percentage of proteins derived from meats versus the percentage of less digestible proteins derived from plants.
</t>
  </si>
  <si>
    <t>YOUR CAT FOOD'S "DMB" PROTEIN and CARBOHYDRATE CONTENT</t>
  </si>
  <si>
    <t>Your Cat's Approximate  Age in human years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</si>
</sst>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 numFmtId="168" formatCode="[&lt;=9999999]###\-####;\(###\)\ ###\-####"/>
    <numFmt numFmtId="169" formatCode="m/d/yy"/>
    <numFmt numFmtId="170" formatCode="mm/dd/yy"/>
    <numFmt numFmtId="171" formatCode="0_);[Red]\(0\)"/>
    <numFmt numFmtId="172" formatCode="&quot;$&quot;#,##0.000_);[Red]\(&quot;$&quot;#,##0.000\)"/>
    <numFmt numFmtId="173" formatCode="&quot;$&quot;#,##0.00"/>
    <numFmt numFmtId="174" formatCode="#,##0.0"/>
    <numFmt numFmtId="175" formatCode="[$-409]dddd\,\ mmmm\ dd\,\ yyyy"/>
    <numFmt numFmtId="176" formatCode="[$-F800]dddd\,\ mmmm\ dd\,\ yyyy"/>
    <numFmt numFmtId="177" formatCode="[$-409]dddd\,\ mm\ dd\,\ yy"/>
    <numFmt numFmtId="178" formatCode="ddd\,\ mm\ dd\,\ yy"/>
    <numFmt numFmtId="179" formatCode="ddd\,\ mm\-dd\-yy"/>
    <numFmt numFmtId="180" formatCode="ddd\,\ m\-d\-yy"/>
    <numFmt numFmtId="181" formatCode="00000"/>
    <numFmt numFmtId="182" formatCode="0.0"/>
    <numFmt numFmtId="183" formatCode="ddd\,\ mmm\-d\-yy"/>
    <numFmt numFmtId="184" formatCode="[$€-2]\ #,##0.00_);[Red]\([$€-2]\ #,##0.00\)"/>
    <numFmt numFmtId="185" formatCode="0.0%"/>
    <numFmt numFmtId="186" formatCode="0.000"/>
  </numFmts>
  <fonts count="48">
    <font>
      <sz val="10"/>
      <name val="Arial"/>
      <family val="0"/>
    </font>
    <font>
      <b/>
      <sz val="11"/>
      <name val="Arial"/>
      <family val="2"/>
    </font>
    <font>
      <u val="single"/>
      <sz val="10"/>
      <color indexed="12"/>
      <name val="Arial"/>
      <family val="2"/>
    </font>
    <font>
      <u val="single"/>
      <sz val="10"/>
      <color indexed="36"/>
      <name val="Arial"/>
      <family val="2"/>
    </font>
    <font>
      <b/>
      <sz val="14"/>
      <name val="Arial"/>
      <family val="2"/>
    </font>
    <font>
      <sz val="8"/>
      <name val="Times New Roman"/>
      <family val="1"/>
    </font>
    <font>
      <b/>
      <sz val="12"/>
      <name val="Arial"/>
      <family val="2"/>
    </font>
    <font>
      <b/>
      <sz val="14"/>
      <name val="Bermuda Solid"/>
      <family val="0"/>
    </font>
    <font>
      <sz val="14"/>
      <name val="Arial"/>
      <family val="2"/>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0"/>
      <name val="Cambria"/>
      <family val="1"/>
    </font>
    <font>
      <b/>
      <sz val="14"/>
      <name val="Cambria"/>
      <family val="1"/>
    </font>
    <font>
      <sz val="26"/>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thin"/>
      <bottom style="thin"/>
    </border>
    <border>
      <left style="thin"/>
      <right style="dotted"/>
      <top style="thin"/>
      <bottom style="thin"/>
    </border>
    <border>
      <left style="dotted"/>
      <right style="thin"/>
      <top>
        <color indexed="63"/>
      </top>
      <bottom>
        <color indexed="63"/>
      </bottom>
    </border>
    <border>
      <left style="dotted"/>
      <right style="medium"/>
      <top>
        <color indexed="63"/>
      </top>
      <bottom>
        <color indexed="63"/>
      </botto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thin"/>
    </border>
    <border>
      <left style="thin"/>
      <right style="medium"/>
      <top style="dashed"/>
      <bottom style="thin"/>
    </border>
    <border>
      <left style="dotted"/>
      <right style="thin"/>
      <top style="thin"/>
      <bottom style="thin"/>
    </border>
    <border>
      <left style="dotted"/>
      <right style="medium"/>
      <top style="thin"/>
      <bottom style="thin"/>
    </border>
    <border>
      <left style="medium"/>
      <right style="thin"/>
      <top style="thin"/>
      <bottom style="dashed"/>
    </border>
    <border>
      <left style="thin"/>
      <right style="dotted"/>
      <top style="thin"/>
      <bottom style="dashed"/>
    </border>
    <border>
      <left style="dotted"/>
      <right style="thin"/>
      <top style="dashed"/>
      <bottom style="dashed"/>
    </border>
    <border>
      <left style="dotted"/>
      <right style="medium"/>
      <top style="dashed"/>
      <bottom style="dashed"/>
    </border>
    <border>
      <left style="medium"/>
      <right style="thin"/>
      <top style="dashed"/>
      <bottom style="dashed"/>
    </border>
    <border>
      <left style="thin"/>
      <right style="dotted"/>
      <top style="dashed"/>
      <bottom style="dashed"/>
    </border>
    <border>
      <left style="thin"/>
      <right>
        <color indexed="63"/>
      </right>
      <top>
        <color indexed="63"/>
      </top>
      <bottom>
        <color indexed="63"/>
      </bottom>
    </border>
    <border>
      <left style="medium"/>
      <right style="thin"/>
      <top style="dashed"/>
      <bottom>
        <color indexed="63"/>
      </bottom>
    </border>
    <border>
      <left style="thin"/>
      <right style="dashed"/>
      <top style="dashed"/>
      <bottom style="dashed"/>
    </border>
    <border>
      <left style="dashed"/>
      <right style="medium"/>
      <top style="dashed"/>
      <bottom style="dashed"/>
    </border>
    <border>
      <left style="dashed"/>
      <right style="thin"/>
      <top>
        <color indexed="63"/>
      </top>
      <bottom>
        <color indexed="63"/>
      </bottom>
    </border>
    <border>
      <left style="dashed"/>
      <right style="medium"/>
      <top>
        <color indexed="63"/>
      </top>
      <bottom>
        <color indexed="63"/>
      </bottom>
    </border>
    <border>
      <left style="thin"/>
      <right style="dotted"/>
      <top style="dashed"/>
      <bottom>
        <color indexed="63"/>
      </bottom>
    </border>
    <border>
      <left style="dotted"/>
      <right style="thin"/>
      <top style="dashed"/>
      <bottom>
        <color indexed="63"/>
      </bottom>
    </border>
    <border>
      <left style="thin"/>
      <right style="dashed"/>
      <top style="dashed"/>
      <bottom style="double"/>
    </border>
    <border>
      <left style="dashed"/>
      <right style="medium"/>
      <top style="dashed"/>
      <bottom style="double"/>
    </border>
    <border>
      <left style="thin"/>
      <right style="thin"/>
      <top>
        <color indexed="63"/>
      </top>
      <bottom style="medium"/>
    </border>
    <border>
      <left style="dashed"/>
      <right style="thin"/>
      <top style="thin"/>
      <bottom style="dashed"/>
    </border>
    <border>
      <left>
        <color indexed="63"/>
      </left>
      <right style="dashed"/>
      <top>
        <color indexed="63"/>
      </top>
      <bottom>
        <color indexed="63"/>
      </bottom>
    </border>
    <border>
      <left style="dashed"/>
      <right style="medium"/>
      <top style="thin"/>
      <bottom style="dashed"/>
    </border>
    <border>
      <left style="dashed"/>
      <right style="thin"/>
      <top style="dashed"/>
      <bottom style="thin"/>
    </border>
    <border>
      <left style="dashed"/>
      <right style="medium"/>
      <top style="dashed"/>
      <bottom style="thin"/>
    </border>
    <border>
      <left style="dashed"/>
      <right style="thin"/>
      <top style="dashed"/>
      <bottom style="dashed"/>
    </border>
    <border>
      <left style="thin"/>
      <right>
        <color indexed="63"/>
      </right>
      <top style="dashed"/>
      <bottom>
        <color indexed="63"/>
      </bottom>
    </border>
    <border>
      <left style="medium"/>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style="thin"/>
      <right style="dashed"/>
      <top style="thin"/>
      <bottom style="thin"/>
    </border>
    <border>
      <left style="dashed"/>
      <right style="thin"/>
      <top style="thin"/>
      <bottom style="thin"/>
    </border>
    <border>
      <left style="dashed"/>
      <right style="medium"/>
      <top style="thin"/>
      <bottom style="thin"/>
    </border>
    <border>
      <left style="medium"/>
      <right style="thin"/>
      <top style="double"/>
      <bottom style="thin"/>
    </border>
    <border>
      <left>
        <color indexed="63"/>
      </left>
      <right style="thin"/>
      <top style="medium"/>
      <bottom style="medium"/>
    </border>
    <border>
      <left style="medium"/>
      <right style="thin"/>
      <top style="medium"/>
      <bottom style="thin"/>
    </border>
    <border>
      <left>
        <color indexed="63"/>
      </left>
      <right style="thin"/>
      <top style="thin"/>
      <bottom>
        <color indexed="63"/>
      </bottom>
    </border>
    <border>
      <left>
        <color indexed="63"/>
      </left>
      <right style="medium"/>
      <top style="thin"/>
      <bottom>
        <color indexed="63"/>
      </bottom>
    </border>
    <border>
      <left style="dashed"/>
      <right style="medium"/>
      <top style="thin"/>
      <bottom>
        <color indexed="63"/>
      </bottom>
    </border>
    <border>
      <left style="thin"/>
      <right style="dashed"/>
      <top style="thin"/>
      <bottom>
        <color indexed="63"/>
      </bottom>
    </border>
    <border>
      <left style="thin"/>
      <right style="dashed"/>
      <top>
        <color indexed="63"/>
      </top>
      <bottom style="thin"/>
    </border>
    <border>
      <left style="thin"/>
      <right style="dashed"/>
      <top>
        <color indexed="63"/>
      </top>
      <bottom>
        <color indexed="63"/>
      </bottom>
    </border>
    <border>
      <left>
        <color indexed="63"/>
      </left>
      <right style="dotted"/>
      <top style="dashed"/>
      <bottom>
        <color indexed="63"/>
      </bottom>
    </border>
    <border>
      <left style="medium"/>
      <right style="thin"/>
      <top style="dashed"/>
      <bottom style="double"/>
    </border>
    <border>
      <left style="thin"/>
      <right style="dotted"/>
      <top style="dashed"/>
      <bottom style="double"/>
    </border>
    <border>
      <left style="dotted"/>
      <right style="thin"/>
      <top style="dashed"/>
      <bottom style="double"/>
    </border>
    <border>
      <left>
        <color indexed="63"/>
      </left>
      <right>
        <color indexed="63"/>
      </right>
      <top>
        <color indexed="63"/>
      </top>
      <bottom style="double"/>
    </border>
    <border>
      <left style="dotted"/>
      <right style="medium"/>
      <top style="dashed"/>
      <bottom style="double"/>
    </border>
    <border>
      <left>
        <color indexed="63"/>
      </left>
      <right style="medium"/>
      <top style="thin"/>
      <bottom style="thin"/>
    </border>
    <border>
      <left style="thin"/>
      <right>
        <color indexed="63"/>
      </right>
      <top style="dashed"/>
      <bottom style="dashed"/>
    </border>
    <border>
      <left>
        <color indexed="63"/>
      </left>
      <right style="dotted"/>
      <top style="dashed"/>
      <bottom style="dashed"/>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dashed"/>
      <right style="dashed"/>
      <top style="thin"/>
      <bottom style="thin"/>
    </border>
    <border>
      <left>
        <color indexed="63"/>
      </left>
      <right style="dotted"/>
      <top style="thin"/>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ashed"/>
      <bottom style="double"/>
    </border>
    <border>
      <left>
        <color indexed="63"/>
      </left>
      <right style="thin"/>
      <top style="dashed"/>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dashed"/>
      <top style="thin"/>
      <bottom style="dashed"/>
    </border>
    <border>
      <left style="dashed"/>
      <right style="dashed"/>
      <top style="thin"/>
      <bottom style="dashed"/>
    </border>
    <border>
      <left style="thin"/>
      <right>
        <color indexed="63"/>
      </right>
      <top style="thin"/>
      <bottom style="dashed"/>
    </border>
    <border>
      <left>
        <color indexed="63"/>
      </left>
      <right style="dotted"/>
      <top style="thin"/>
      <bottom style="dashed"/>
    </border>
    <border>
      <left>
        <color indexed="63"/>
      </left>
      <right style="thin"/>
      <top style="thin"/>
      <bottom style="dashed"/>
    </border>
    <border>
      <left>
        <color indexed="63"/>
      </left>
      <right style="dotted"/>
      <top style="dashed"/>
      <bottom style="double"/>
    </border>
    <border>
      <left style="medium"/>
      <right>
        <color indexed="63"/>
      </right>
      <top style="double"/>
      <bottom>
        <color indexed="63"/>
      </bottom>
    </border>
    <border>
      <left>
        <color indexed="63"/>
      </left>
      <right style="medium"/>
      <top style="double"/>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0" fontId="0" fillId="0" borderId="0" xfId="57" applyProtection="1">
      <alignment/>
      <protection/>
    </xf>
    <xf numFmtId="0" fontId="5" fillId="0" borderId="0" xfId="57" applyFont="1" applyAlignment="1" applyProtection="1">
      <alignment horizontal="center"/>
      <protection/>
    </xf>
    <xf numFmtId="0" fontId="0" fillId="0" borderId="0" xfId="57" applyAlignment="1" applyProtection="1">
      <alignment horizontal="center" vertical="top"/>
      <protection/>
    </xf>
    <xf numFmtId="0" fontId="0" fillId="0" borderId="0" xfId="57" applyAlignment="1" applyProtection="1">
      <alignment horizontal="center"/>
      <protection/>
    </xf>
    <xf numFmtId="0" fontId="0" fillId="0" borderId="0" xfId="57" applyAlignment="1" applyProtection="1">
      <alignment/>
      <protection/>
    </xf>
    <xf numFmtId="8" fontId="0" fillId="0" borderId="0" xfId="57" applyNumberFormat="1" applyProtection="1">
      <alignment/>
      <protection/>
    </xf>
    <xf numFmtId="0" fontId="7" fillId="0" borderId="0" xfId="57" applyFont="1" applyAlignment="1" applyProtection="1">
      <alignment horizontal="center" vertical="top"/>
      <protection/>
    </xf>
    <xf numFmtId="17" fontId="1" fillId="0" borderId="0" xfId="57" applyNumberFormat="1" applyFont="1" applyAlignment="1" applyProtection="1">
      <alignment horizontal="left" vertical="top" wrapText="1"/>
      <protection/>
    </xf>
    <xf numFmtId="0" fontId="7" fillId="0" borderId="0" xfId="57" applyFont="1" applyAlignment="1" applyProtection="1">
      <alignment horizontal="centerContinuous" vertical="top"/>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8" fillId="0" borderId="0" xfId="57" applyFont="1" applyProtection="1">
      <alignment/>
      <protection/>
    </xf>
    <xf numFmtId="8" fontId="8" fillId="0" borderId="0" xfId="57" applyNumberFormat="1" applyFont="1" applyProtection="1">
      <alignment/>
      <protection/>
    </xf>
    <xf numFmtId="0" fontId="8" fillId="0" borderId="0" xfId="57" applyFont="1" applyAlignment="1" applyProtection="1">
      <alignment horizontal="center"/>
      <protection/>
    </xf>
    <xf numFmtId="0" fontId="10" fillId="0" borderId="0" xfId="57" applyFont="1" applyProtection="1">
      <alignment/>
      <protection/>
    </xf>
    <xf numFmtId="0" fontId="4" fillId="0" borderId="12" xfId="57" applyFont="1" applyBorder="1" applyAlignment="1" applyProtection="1">
      <alignment horizontal="left"/>
      <protection/>
    </xf>
    <xf numFmtId="0" fontId="4" fillId="0" borderId="13" xfId="57" applyFont="1" applyBorder="1" applyAlignment="1" applyProtection="1">
      <alignment horizontal="left"/>
      <protection/>
    </xf>
    <xf numFmtId="0" fontId="0" fillId="0" borderId="0" xfId="57" applyFont="1" applyAlignment="1" applyProtection="1">
      <alignment horizontal="center" vertical="center"/>
      <protection/>
    </xf>
    <xf numFmtId="0" fontId="0" fillId="0" borderId="0" xfId="57" applyFont="1" applyAlignment="1" applyProtection="1">
      <alignment vertical="center"/>
      <protection/>
    </xf>
    <xf numFmtId="8" fontId="0" fillId="0" borderId="0" xfId="57" applyNumberFormat="1" applyFont="1" applyAlignment="1" applyProtection="1">
      <alignment vertical="center"/>
      <protection/>
    </xf>
    <xf numFmtId="0" fontId="4" fillId="0" borderId="14" xfId="57" applyFont="1" applyBorder="1" applyAlignment="1" applyProtection="1">
      <alignment horizontal="center" vertical="top" wrapText="1"/>
      <protection/>
    </xf>
    <xf numFmtId="0" fontId="4" fillId="0" borderId="15" xfId="57" applyFont="1" applyBorder="1" applyAlignment="1" applyProtection="1">
      <alignment horizontal="center" vertical="center"/>
      <protection/>
    </xf>
    <xf numFmtId="0" fontId="6" fillId="0" borderId="16" xfId="57" applyFont="1" applyBorder="1" applyAlignment="1" applyProtection="1">
      <alignment horizontal="center" vertical="center" wrapText="1"/>
      <protection/>
    </xf>
    <xf numFmtId="0" fontId="6" fillId="0" borderId="17" xfId="57" applyFont="1" applyBorder="1" applyAlignment="1" applyProtection="1">
      <alignment horizontal="center" vertical="center" wrapText="1"/>
      <protection/>
    </xf>
    <xf numFmtId="0" fontId="0" fillId="0" borderId="0" xfId="0" applyFont="1" applyAlignment="1" applyProtection="1">
      <alignment vertical="center"/>
      <protection/>
    </xf>
    <xf numFmtId="0" fontId="6" fillId="0" borderId="18" xfId="57" applyFont="1" applyBorder="1" applyAlignment="1" applyProtection="1">
      <alignment horizontal="center" vertical="center" wrapText="1"/>
      <protection/>
    </xf>
    <xf numFmtId="0" fontId="6" fillId="0" borderId="19" xfId="57" applyFont="1" applyBorder="1" applyAlignment="1" applyProtection="1">
      <alignment horizontal="center" vertical="center" wrapText="1"/>
      <protection/>
    </xf>
    <xf numFmtId="0" fontId="9" fillId="0" borderId="19" xfId="57" applyFont="1" applyBorder="1" applyAlignment="1" applyProtection="1">
      <alignment horizontal="center"/>
      <protection/>
    </xf>
    <xf numFmtId="2" fontId="9" fillId="0" borderId="19" xfId="57" applyNumberFormat="1" applyFont="1" applyBorder="1" applyAlignment="1" applyProtection="1">
      <alignment horizontal="center"/>
      <protection/>
    </xf>
    <xf numFmtId="2" fontId="9" fillId="0" borderId="20" xfId="57" applyNumberFormat="1" applyFont="1" applyBorder="1" applyAlignment="1" applyProtection="1">
      <alignment horizontal="center"/>
      <protection/>
    </xf>
    <xf numFmtId="0" fontId="9" fillId="0" borderId="0" xfId="57" applyFont="1" applyBorder="1" applyAlignment="1" applyProtection="1">
      <alignment horizontal="center"/>
      <protection/>
    </xf>
    <xf numFmtId="0" fontId="9" fillId="0" borderId="13" xfId="57" applyFont="1" applyBorder="1" applyAlignment="1" applyProtection="1">
      <alignment horizontal="center"/>
      <protection/>
    </xf>
    <xf numFmtId="0" fontId="4" fillId="0" borderId="21" xfId="57" applyFont="1" applyBorder="1" applyProtection="1">
      <alignment/>
      <protection/>
    </xf>
    <xf numFmtId="0" fontId="8" fillId="0" borderId="0" xfId="57" applyFont="1" applyBorder="1" applyProtection="1">
      <alignment/>
      <protection/>
    </xf>
    <xf numFmtId="0" fontId="8" fillId="0" borderId="10" xfId="57" applyFont="1" applyBorder="1" applyProtection="1">
      <alignment/>
      <protection/>
    </xf>
    <xf numFmtId="0" fontId="6" fillId="0" borderId="22" xfId="0" applyFont="1" applyFill="1" applyBorder="1" applyAlignment="1" applyProtection="1">
      <alignment horizontal="center"/>
      <protection/>
    </xf>
    <xf numFmtId="0" fontId="9" fillId="0" borderId="23" xfId="0" applyFont="1" applyFill="1" applyBorder="1" applyAlignment="1" applyProtection="1">
      <alignment horizontal="center"/>
      <protection/>
    </xf>
    <xf numFmtId="0" fontId="6" fillId="0" borderId="22" xfId="0" applyFont="1" applyFill="1" applyBorder="1" applyAlignment="1" applyProtection="1">
      <alignment horizontal="center" wrapText="1"/>
      <protection/>
    </xf>
    <xf numFmtId="0" fontId="9" fillId="0" borderId="24" xfId="0" applyFont="1" applyBorder="1" applyAlignment="1" applyProtection="1">
      <alignment horizontal="center" wrapText="1"/>
      <protection/>
    </xf>
    <xf numFmtId="0" fontId="9" fillId="0" borderId="19" xfId="0" applyFont="1" applyBorder="1" applyAlignment="1" applyProtection="1">
      <alignment horizontal="center" wrapText="1"/>
      <protection/>
    </xf>
    <xf numFmtId="0" fontId="9" fillId="0" borderId="25" xfId="0" applyFont="1" applyBorder="1" applyAlignment="1" applyProtection="1">
      <alignment horizontal="center" wrapText="1"/>
      <protection/>
    </xf>
    <xf numFmtId="173" fontId="9" fillId="0" borderId="26"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center" wrapText="1"/>
      <protection/>
    </xf>
    <xf numFmtId="173" fontId="9" fillId="0" borderId="27" xfId="0" applyNumberFormat="1" applyFont="1" applyFill="1" applyBorder="1" applyAlignment="1" applyProtection="1">
      <alignment horizontal="center" wrapText="1"/>
      <protection/>
    </xf>
    <xf numFmtId="173" fontId="9" fillId="0" borderId="28" xfId="0" applyNumberFormat="1" applyFont="1" applyFill="1" applyBorder="1" applyAlignment="1" applyProtection="1">
      <alignment horizontal="center" wrapText="1"/>
      <protection/>
    </xf>
    <xf numFmtId="173" fontId="9" fillId="0" borderId="19" xfId="0" applyNumberFormat="1" applyFont="1" applyFill="1" applyBorder="1" applyAlignment="1" applyProtection="1">
      <alignment horizontal="center" wrapText="1"/>
      <protection/>
    </xf>
    <xf numFmtId="173" fontId="9" fillId="0" borderId="29" xfId="0" applyNumberFormat="1" applyFont="1" applyFill="1" applyBorder="1" applyAlignment="1" applyProtection="1">
      <alignment horizontal="center" wrapText="1"/>
      <protection/>
    </xf>
    <xf numFmtId="173" fontId="9" fillId="0" borderId="30" xfId="0" applyNumberFormat="1" applyFont="1" applyFill="1" applyBorder="1" applyAlignment="1" applyProtection="1">
      <alignment horizontal="center" wrapText="1"/>
      <protection/>
    </xf>
    <xf numFmtId="173" fontId="9" fillId="0" borderId="31" xfId="0" applyNumberFormat="1" applyFont="1" applyFill="1" applyBorder="1" applyAlignment="1" applyProtection="1">
      <alignment horizontal="center" wrapText="1"/>
      <protection/>
    </xf>
    <xf numFmtId="0" fontId="6" fillId="0" borderId="22" xfId="0" applyFont="1" applyFill="1" applyBorder="1" applyAlignment="1" applyProtection="1">
      <alignment vertical="top" wrapText="1"/>
      <protection/>
    </xf>
    <xf numFmtId="10" fontId="9" fillId="0" borderId="23" xfId="0" applyNumberFormat="1" applyFont="1" applyBorder="1" applyAlignment="1" applyProtection="1">
      <alignment horizontal="center" wrapText="1"/>
      <protection/>
    </xf>
    <xf numFmtId="10" fontId="9" fillId="0" borderId="32" xfId="0" applyNumberFormat="1" applyFont="1" applyBorder="1" applyAlignment="1" applyProtection="1">
      <alignment horizontal="center" wrapText="1"/>
      <protection/>
    </xf>
    <xf numFmtId="10" fontId="9" fillId="0" borderId="19" xfId="0" applyNumberFormat="1" applyFont="1" applyBorder="1" applyAlignment="1" applyProtection="1">
      <alignment horizontal="center" wrapText="1"/>
      <protection/>
    </xf>
    <xf numFmtId="10" fontId="9" fillId="0" borderId="33" xfId="0" applyNumberFormat="1" applyFont="1" applyBorder="1" applyAlignment="1" applyProtection="1">
      <alignment horizontal="center" wrapText="1"/>
      <protection/>
    </xf>
    <xf numFmtId="0" fontId="9" fillId="0" borderId="34" xfId="0" applyFont="1" applyFill="1" applyBorder="1" applyAlignment="1" applyProtection="1">
      <alignment/>
      <protection/>
    </xf>
    <xf numFmtId="10" fontId="9" fillId="0" borderId="35" xfId="0" applyNumberFormat="1" applyFont="1" applyFill="1" applyBorder="1" applyAlignment="1" applyProtection="1">
      <alignment horizontal="center"/>
      <protection/>
    </xf>
    <xf numFmtId="185" fontId="9" fillId="0" borderId="36" xfId="0" applyNumberFormat="1" applyFont="1" applyFill="1" applyBorder="1" applyAlignment="1" applyProtection="1">
      <alignment horizontal="center"/>
      <protection/>
    </xf>
    <xf numFmtId="185" fontId="9" fillId="0" borderId="19" xfId="0" applyNumberFormat="1" applyFont="1" applyFill="1" applyBorder="1" applyAlignment="1" applyProtection="1">
      <alignment horizontal="center"/>
      <protection/>
    </xf>
    <xf numFmtId="185" fontId="9" fillId="0" borderId="37" xfId="0" applyNumberFormat="1" applyFont="1" applyFill="1" applyBorder="1" applyAlignment="1" applyProtection="1">
      <alignment horizontal="center"/>
      <protection/>
    </xf>
    <xf numFmtId="0" fontId="9" fillId="0" borderId="38" xfId="0" applyFont="1" applyFill="1" applyBorder="1" applyAlignment="1" applyProtection="1">
      <alignment/>
      <protection/>
    </xf>
    <xf numFmtId="10" fontId="9" fillId="0" borderId="39" xfId="0" applyNumberFormat="1" applyFont="1" applyFill="1" applyBorder="1" applyAlignment="1" applyProtection="1">
      <alignment horizontal="center"/>
      <protection/>
    </xf>
    <xf numFmtId="0" fontId="6" fillId="0" borderId="38" xfId="0" applyFont="1" applyFill="1" applyBorder="1" applyAlignment="1" applyProtection="1">
      <alignment/>
      <protection/>
    </xf>
    <xf numFmtId="10" fontId="6" fillId="0" borderId="40" xfId="0" applyNumberFormat="1" applyFont="1" applyFill="1" applyBorder="1" applyAlignment="1" applyProtection="1" quotePrefix="1">
      <alignment horizontal="center"/>
      <protection/>
    </xf>
    <xf numFmtId="0" fontId="9" fillId="0" borderId="41" xfId="0" applyFont="1" applyFill="1" applyBorder="1" applyAlignment="1" applyProtection="1">
      <alignment/>
      <protection/>
    </xf>
    <xf numFmtId="10" fontId="9" fillId="0" borderId="42" xfId="0" applyNumberFormat="1" applyFont="1" applyFill="1" applyBorder="1" applyAlignment="1" applyProtection="1">
      <alignment horizontal="center"/>
      <protection/>
    </xf>
    <xf numFmtId="185" fontId="9" fillId="0" borderId="43" xfId="0" applyNumberFormat="1" applyFont="1" applyFill="1" applyBorder="1" applyAlignment="1" applyProtection="1">
      <alignment horizontal="center"/>
      <protection/>
    </xf>
    <xf numFmtId="10" fontId="9" fillId="0" borderId="44" xfId="0" applyNumberFormat="1" applyFont="1" applyFill="1" applyBorder="1" applyAlignment="1" applyProtection="1" quotePrefix="1">
      <alignment horizontal="center" wrapText="1"/>
      <protection/>
    </xf>
    <xf numFmtId="10" fontId="9" fillId="0" borderId="19" xfId="0" applyNumberFormat="1" applyFont="1" applyFill="1" applyBorder="1" applyAlignment="1" applyProtection="1" quotePrefix="1">
      <alignment horizontal="center" wrapText="1"/>
      <protection/>
    </xf>
    <xf numFmtId="10" fontId="9" fillId="0" borderId="45" xfId="0" applyNumberFormat="1" applyFont="1" applyFill="1" applyBorder="1" applyAlignment="1" applyProtection="1" quotePrefix="1">
      <alignment horizontal="center" wrapText="1"/>
      <protection/>
    </xf>
    <xf numFmtId="0" fontId="6" fillId="0" borderId="41" xfId="0" applyFont="1" applyFill="1" applyBorder="1" applyAlignment="1" applyProtection="1">
      <alignment/>
      <protection/>
    </xf>
    <xf numFmtId="2" fontId="6" fillId="0" borderId="36" xfId="0" applyNumberFormat="1" applyFont="1" applyFill="1" applyBorder="1" applyAlignment="1" applyProtection="1">
      <alignment horizontal="center"/>
      <protection/>
    </xf>
    <xf numFmtId="10" fontId="9" fillId="0" borderId="19" xfId="0" applyNumberFormat="1" applyFont="1" applyFill="1" applyBorder="1" applyAlignment="1" applyProtection="1">
      <alignment horizontal="center"/>
      <protection/>
    </xf>
    <xf numFmtId="2" fontId="6" fillId="0" borderId="43" xfId="0" applyNumberFormat="1" applyFont="1" applyFill="1" applyBorder="1" applyAlignment="1" applyProtection="1">
      <alignment horizontal="center"/>
      <protection/>
    </xf>
    <xf numFmtId="10" fontId="9" fillId="0" borderId="46" xfId="0" applyNumberFormat="1" applyFont="1" applyBorder="1" applyAlignment="1" applyProtection="1">
      <alignment horizontal="center"/>
      <protection/>
    </xf>
    <xf numFmtId="10" fontId="9" fillId="0" borderId="47" xfId="0" applyNumberFormat="1" applyFont="1" applyBorder="1" applyAlignment="1" applyProtection="1">
      <alignment horizontal="center"/>
      <protection/>
    </xf>
    <xf numFmtId="10" fontId="9" fillId="0" borderId="19" xfId="0" applyNumberFormat="1" applyFont="1" applyBorder="1" applyAlignment="1" applyProtection="1">
      <alignment horizontal="center"/>
      <protection/>
    </xf>
    <xf numFmtId="10" fontId="9" fillId="0" borderId="48" xfId="0" applyNumberFormat="1" applyFont="1" applyBorder="1" applyAlignment="1" applyProtection="1">
      <alignment horizontal="center"/>
      <protection/>
    </xf>
    <xf numFmtId="10" fontId="9" fillId="0" borderId="49" xfId="0" applyNumberFormat="1" applyFont="1" applyBorder="1" applyAlignment="1" applyProtection="1">
      <alignment horizontal="center"/>
      <protection/>
    </xf>
    <xf numFmtId="10" fontId="9" fillId="0" borderId="19" xfId="0" applyNumberFormat="1" applyFont="1" applyFill="1" applyBorder="1" applyAlignment="1" applyProtection="1">
      <alignment horizontal="center" vertical="top" wrapText="1"/>
      <protection/>
    </xf>
    <xf numFmtId="0" fontId="9" fillId="0" borderId="19" xfId="0" applyFont="1" applyBorder="1" applyAlignment="1" applyProtection="1">
      <alignment wrapText="1"/>
      <protection/>
    </xf>
    <xf numFmtId="0" fontId="9" fillId="0" borderId="50" xfId="0" applyFont="1" applyBorder="1" applyAlignment="1" applyProtection="1">
      <alignment wrapText="1"/>
      <protection/>
    </xf>
    <xf numFmtId="0" fontId="9" fillId="0" borderId="0" xfId="57" applyFont="1" applyProtection="1">
      <alignment/>
      <protection/>
    </xf>
    <xf numFmtId="10" fontId="0" fillId="0" borderId="15" xfId="0" applyNumberFormat="1" applyFont="1" applyFill="1" applyBorder="1" applyAlignment="1" applyProtection="1" quotePrefix="1">
      <alignment horizontal="right" wrapText="1"/>
      <protection/>
    </xf>
    <xf numFmtId="10" fontId="0" fillId="0" borderId="15" xfId="0" applyNumberFormat="1"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9" fillId="0" borderId="15" xfId="57" applyFont="1" applyBorder="1" applyProtection="1">
      <alignment/>
      <protection/>
    </xf>
    <xf numFmtId="0" fontId="9" fillId="0" borderId="0" xfId="57" applyFont="1" applyBorder="1" applyProtection="1">
      <alignment/>
      <protection/>
    </xf>
    <xf numFmtId="173" fontId="9" fillId="0" borderId="51" xfId="0" applyNumberFormat="1" applyFont="1" applyFill="1" applyBorder="1" applyAlignment="1" applyProtection="1">
      <alignment horizontal="center" wrapText="1"/>
      <protection/>
    </xf>
    <xf numFmtId="0" fontId="9" fillId="0" borderId="52" xfId="57" applyFont="1" applyBorder="1" applyProtection="1">
      <alignment/>
      <protection/>
    </xf>
    <xf numFmtId="173" fontId="9" fillId="0" borderId="53" xfId="0" applyNumberFormat="1" applyFont="1" applyFill="1" applyBorder="1" applyAlignment="1" applyProtection="1">
      <alignment horizontal="center" wrapText="1"/>
      <protection/>
    </xf>
    <xf numFmtId="173" fontId="9" fillId="0" borderId="54" xfId="0" applyNumberFormat="1" applyFont="1" applyFill="1" applyBorder="1" applyAlignment="1" applyProtection="1">
      <alignment horizontal="center" wrapText="1"/>
      <protection/>
    </xf>
    <xf numFmtId="173" fontId="9" fillId="0" borderId="55" xfId="0" applyNumberFormat="1" applyFont="1" applyFill="1" applyBorder="1" applyAlignment="1" applyProtection="1">
      <alignment horizontal="center" wrapText="1"/>
      <protection/>
    </xf>
    <xf numFmtId="173" fontId="9" fillId="0" borderId="56" xfId="0" applyNumberFormat="1" applyFont="1" applyFill="1" applyBorder="1" applyAlignment="1" applyProtection="1">
      <alignment horizontal="center" wrapText="1"/>
      <protection/>
    </xf>
    <xf numFmtId="173" fontId="9" fillId="0" borderId="43" xfId="0" applyNumberFormat="1" applyFont="1" applyFill="1" applyBorder="1" applyAlignment="1" applyProtection="1">
      <alignment horizontal="center" wrapText="1"/>
      <protection/>
    </xf>
    <xf numFmtId="2" fontId="9" fillId="0" borderId="39" xfId="0" applyNumberFormat="1" applyFont="1" applyFill="1" applyBorder="1" applyAlignment="1" applyProtection="1">
      <alignment horizontal="center"/>
      <protection/>
    </xf>
    <xf numFmtId="2" fontId="9" fillId="0" borderId="36" xfId="0" applyNumberFormat="1" applyFont="1" applyFill="1" applyBorder="1" applyAlignment="1" applyProtection="1">
      <alignment horizontal="center"/>
      <protection/>
    </xf>
    <xf numFmtId="2" fontId="6" fillId="0" borderId="56" xfId="0" applyNumberFormat="1" applyFont="1" applyFill="1" applyBorder="1" applyAlignment="1" applyProtection="1">
      <alignment horizontal="center"/>
      <protection/>
    </xf>
    <xf numFmtId="10" fontId="9" fillId="0" borderId="57" xfId="0" applyNumberFormat="1" applyFont="1" applyFill="1" applyBorder="1" applyAlignment="1" applyProtection="1">
      <alignment horizontal="center"/>
      <protection/>
    </xf>
    <xf numFmtId="0" fontId="0" fillId="0" borderId="0" xfId="57" applyAlignment="1" applyProtection="1">
      <alignment wrapText="1"/>
      <protection/>
    </xf>
    <xf numFmtId="0" fontId="6" fillId="4" borderId="58" xfId="57" applyFont="1" applyFill="1" applyBorder="1" applyAlignment="1" applyProtection="1">
      <alignment horizontal="center" vertical="top"/>
      <protection locked="0"/>
    </xf>
    <xf numFmtId="0" fontId="9" fillId="4" borderId="59" xfId="57" applyFont="1" applyFill="1" applyBorder="1" applyAlignment="1" applyProtection="1">
      <alignment horizontal="center"/>
      <protection locked="0"/>
    </xf>
    <xf numFmtId="0" fontId="6" fillId="4" borderId="60" xfId="57" applyFont="1" applyFill="1" applyBorder="1" applyAlignment="1" applyProtection="1">
      <alignment horizontal="center" vertical="top"/>
      <protection locked="0"/>
    </xf>
    <xf numFmtId="0" fontId="9" fillId="4" borderId="61" xfId="57" applyFont="1" applyFill="1" applyBorder="1" applyAlignment="1" applyProtection="1">
      <alignment horizontal="center"/>
      <protection locked="0"/>
    </xf>
    <xf numFmtId="0" fontId="9" fillId="4" borderId="23" xfId="0" applyFont="1" applyFill="1" applyBorder="1" applyAlignment="1" applyProtection="1">
      <alignment horizontal="center"/>
      <protection locked="0"/>
    </xf>
    <xf numFmtId="173" fontId="9" fillId="4" borderId="23" xfId="0" applyNumberFormat="1" applyFont="1" applyFill="1" applyBorder="1" applyAlignment="1" applyProtection="1">
      <alignment horizontal="center" wrapText="1"/>
      <protection locked="0"/>
    </xf>
    <xf numFmtId="10" fontId="9" fillId="4" borderId="35" xfId="0" applyNumberFormat="1" applyFont="1" applyFill="1" applyBorder="1" applyAlignment="1" applyProtection="1">
      <alignment horizontal="center"/>
      <protection locked="0"/>
    </xf>
    <xf numFmtId="10" fontId="9" fillId="4" borderId="39" xfId="0" applyNumberFormat="1" applyFont="1" applyFill="1" applyBorder="1" applyAlignment="1" applyProtection="1">
      <alignment horizontal="center"/>
      <protection locked="0"/>
    </xf>
    <xf numFmtId="10" fontId="6" fillId="4" borderId="40" xfId="0" applyNumberFormat="1" applyFont="1" applyFill="1" applyBorder="1" applyAlignment="1" applyProtection="1" quotePrefix="1">
      <alignment horizontal="center"/>
      <protection locked="0"/>
    </xf>
    <xf numFmtId="10" fontId="9" fillId="4" borderId="42" xfId="0" applyNumberFormat="1" applyFont="1" applyFill="1" applyBorder="1" applyAlignment="1" applyProtection="1">
      <alignment horizontal="center"/>
      <protection locked="0"/>
    </xf>
    <xf numFmtId="0" fontId="10" fillId="0" borderId="0" xfId="57" applyFont="1" applyAlignment="1" applyProtection="1">
      <alignment horizontal="center" vertical="center"/>
      <protection/>
    </xf>
    <xf numFmtId="0" fontId="1" fillId="0" borderId="0" xfId="0" applyFont="1" applyAlignment="1" applyProtection="1">
      <alignment wrapText="1"/>
      <protection/>
    </xf>
    <xf numFmtId="0" fontId="6" fillId="4" borderId="16" xfId="57" applyFont="1" applyFill="1" applyBorder="1" applyAlignment="1" applyProtection="1">
      <alignment horizontal="center" vertical="center"/>
      <protection locked="0"/>
    </xf>
    <xf numFmtId="0" fontId="9" fillId="0" borderId="0" xfId="57" applyFont="1" applyAlignment="1" applyProtection="1">
      <alignment vertical="top" wrapText="1"/>
      <protection/>
    </xf>
    <xf numFmtId="2" fontId="6" fillId="0" borderId="37" xfId="0" applyNumberFormat="1" applyFont="1" applyFill="1" applyBorder="1" applyAlignment="1" applyProtection="1">
      <alignment horizontal="center"/>
      <protection/>
    </xf>
    <xf numFmtId="0" fontId="4" fillId="0" borderId="0" xfId="57" applyFont="1" applyAlignment="1" applyProtection="1">
      <alignment horizontal="left"/>
      <protection/>
    </xf>
    <xf numFmtId="0" fontId="1" fillId="0" borderId="0" xfId="57" applyFont="1" applyFill="1" applyAlignment="1" applyProtection="1">
      <alignment horizontal="centerContinuous" vertical="top"/>
      <protection/>
    </xf>
    <xf numFmtId="0" fontId="2" fillId="0" borderId="0" xfId="53" applyAlignment="1" applyProtection="1">
      <alignment horizontal="left" vertical="center"/>
      <protection/>
    </xf>
    <xf numFmtId="0" fontId="1" fillId="0" borderId="0" xfId="57" applyFont="1" applyFill="1" applyAlignment="1" applyProtection="1">
      <alignment horizontal="centerContinuous" vertical="center"/>
      <protection/>
    </xf>
    <xf numFmtId="10" fontId="6" fillId="0" borderId="62" xfId="0" applyNumberFormat="1" applyFont="1" applyBorder="1" applyAlignment="1" applyProtection="1">
      <alignment horizontal="center" vertical="top" wrapText="1"/>
      <protection/>
    </xf>
    <xf numFmtId="10" fontId="6" fillId="0" borderId="63" xfId="0" applyNumberFormat="1" applyFont="1" applyBorder="1" applyAlignment="1" applyProtection="1">
      <alignment horizontal="center" vertical="top" wrapText="1"/>
      <protection/>
    </xf>
    <xf numFmtId="10" fontId="6" fillId="0" borderId="19" xfId="0" applyNumberFormat="1" applyFont="1" applyBorder="1" applyAlignment="1" applyProtection="1">
      <alignment horizontal="center" vertical="top" wrapText="1"/>
      <protection/>
    </xf>
    <xf numFmtId="10" fontId="6" fillId="0" borderId="64" xfId="0" applyNumberFormat="1" applyFont="1" applyBorder="1" applyAlignment="1" applyProtection="1">
      <alignment horizontal="center" vertical="top" wrapText="1"/>
      <protection/>
    </xf>
    <xf numFmtId="0" fontId="6" fillId="0" borderId="65" xfId="0" applyFont="1" applyBorder="1" applyAlignment="1" applyProtection="1">
      <alignment horizontal="center" vertical="top" wrapText="1"/>
      <protection/>
    </xf>
    <xf numFmtId="10" fontId="6" fillId="0" borderId="0" xfId="0" applyNumberFormat="1" applyFont="1" applyBorder="1" applyAlignment="1" applyProtection="1">
      <alignment horizontal="center" vertical="top" wrapText="1"/>
      <protection/>
    </xf>
    <xf numFmtId="0" fontId="0" fillId="0" borderId="66" xfId="57" applyFont="1" applyBorder="1" applyAlignment="1" applyProtection="1">
      <alignment horizontal="center" wrapText="1"/>
      <protection/>
    </xf>
    <xf numFmtId="0" fontId="0" fillId="0" borderId="0" xfId="0" applyFont="1" applyAlignment="1" applyProtection="1">
      <alignment wrapText="1"/>
      <protection/>
    </xf>
    <xf numFmtId="0" fontId="6" fillId="0" borderId="67" xfId="0" applyFont="1" applyBorder="1" applyAlignment="1" applyProtection="1">
      <alignment horizontal="center" vertical="top" wrapText="1"/>
      <protection/>
    </xf>
    <xf numFmtId="0" fontId="9" fillId="0" borderId="68" xfId="57" applyFont="1" applyBorder="1" applyProtection="1">
      <alignment/>
      <protection/>
    </xf>
    <xf numFmtId="0" fontId="9" fillId="0" borderId="19" xfId="57" applyFont="1" applyBorder="1" applyProtection="1">
      <alignment/>
      <protection/>
    </xf>
    <xf numFmtId="0" fontId="9" fillId="0" borderId="69" xfId="57" applyFont="1" applyBorder="1" applyProtection="1">
      <alignment/>
      <protection/>
    </xf>
    <xf numFmtId="0" fontId="9" fillId="0" borderId="40" xfId="57" applyFont="1" applyBorder="1" applyProtection="1">
      <alignment/>
      <protection/>
    </xf>
    <xf numFmtId="0" fontId="9" fillId="0" borderId="70" xfId="57" applyFont="1" applyBorder="1" applyProtection="1">
      <alignment/>
      <protection/>
    </xf>
    <xf numFmtId="0" fontId="9" fillId="0" borderId="71" xfId="57" applyFont="1" applyBorder="1" applyProtection="1">
      <alignment/>
      <protection/>
    </xf>
    <xf numFmtId="0" fontId="9" fillId="0" borderId="72" xfId="57" applyFont="1" applyBorder="1" applyProtection="1">
      <alignment/>
      <protection/>
    </xf>
    <xf numFmtId="0" fontId="9" fillId="0" borderId="73" xfId="57" applyFont="1" applyBorder="1" applyProtection="1">
      <alignment/>
      <protection/>
    </xf>
    <xf numFmtId="0" fontId="9" fillId="0" borderId="0" xfId="0" applyFont="1" applyBorder="1" applyAlignment="1" applyProtection="1">
      <alignment wrapText="1"/>
      <protection/>
    </xf>
    <xf numFmtId="0" fontId="9" fillId="0" borderId="74" xfId="0" applyFont="1" applyBorder="1" applyAlignment="1" applyProtection="1">
      <alignment/>
      <protection/>
    </xf>
    <xf numFmtId="0" fontId="9" fillId="0" borderId="75" xfId="0" applyFont="1" applyFill="1" applyBorder="1" applyAlignment="1" applyProtection="1">
      <alignment/>
      <protection/>
    </xf>
    <xf numFmtId="10" fontId="9" fillId="0" borderId="76" xfId="0" applyNumberFormat="1" applyFont="1" applyBorder="1" applyAlignment="1" applyProtection="1">
      <alignment horizontal="center"/>
      <protection/>
    </xf>
    <xf numFmtId="10" fontId="9" fillId="0" borderId="77" xfId="0" applyNumberFormat="1" applyFont="1" applyBorder="1" applyAlignment="1" applyProtection="1">
      <alignment horizontal="center"/>
      <protection/>
    </xf>
    <xf numFmtId="0" fontId="9" fillId="0" borderId="78" xfId="57" applyFont="1" applyBorder="1" applyProtection="1">
      <alignment/>
      <protection/>
    </xf>
    <xf numFmtId="185" fontId="9" fillId="0" borderId="79" xfId="0" applyNumberFormat="1" applyFont="1" applyFill="1" applyBorder="1" applyAlignment="1" applyProtection="1">
      <alignment horizontal="center"/>
      <protection/>
    </xf>
    <xf numFmtId="0" fontId="4" fillId="0" borderId="0" xfId="57" applyFon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Alignment="1" applyProtection="1">
      <alignment horizontal="centerContinuous" vertical="center" wrapText="1"/>
      <protection/>
    </xf>
    <xf numFmtId="0" fontId="0" fillId="0" borderId="0" xfId="57" applyFo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2" fontId="9" fillId="0" borderId="0" xfId="57" applyNumberFormat="1" applyFont="1" applyProtection="1">
      <alignment/>
      <protection/>
    </xf>
    <xf numFmtId="2" fontId="0" fillId="0" borderId="0" xfId="0" applyNumberFormat="1" applyFont="1" applyAlignment="1" applyProtection="1" quotePrefix="1">
      <alignment/>
      <protection/>
    </xf>
    <xf numFmtId="2" fontId="0" fillId="0" borderId="0" xfId="0" applyNumberFormat="1" applyAlignment="1" applyProtection="1">
      <alignment/>
      <protection/>
    </xf>
    <xf numFmtId="2" fontId="0" fillId="0" borderId="0" xfId="57" applyNumberFormat="1" applyProtection="1">
      <alignment/>
      <protection/>
    </xf>
    <xf numFmtId="8" fontId="9" fillId="0" borderId="0" xfId="57" applyNumberFormat="1" applyFont="1" applyProtection="1">
      <alignment/>
      <protection/>
    </xf>
    <xf numFmtId="0" fontId="9" fillId="0" borderId="0" xfId="57" applyFont="1" applyAlignment="1" applyProtection="1">
      <alignment horizontal="center"/>
      <protection/>
    </xf>
    <xf numFmtId="0" fontId="1" fillId="0" borderId="21" xfId="0" applyFont="1" applyBorder="1" applyAlignment="1" applyProtection="1">
      <alignment horizontal="left" wrapText="1" indent="1"/>
      <protection/>
    </xf>
    <xf numFmtId="8" fontId="0" fillId="0" borderId="0" xfId="57" applyNumberFormat="1" applyAlignment="1" applyProtection="1">
      <alignment wrapText="1"/>
      <protection/>
    </xf>
    <xf numFmtId="0" fontId="0" fillId="0" borderId="0" xfId="57" applyAlignment="1" applyProtection="1">
      <alignment horizontal="center" wrapText="1"/>
      <protection/>
    </xf>
    <xf numFmtId="0" fontId="9" fillId="0" borderId="80" xfId="57" applyFont="1" applyBorder="1" applyAlignment="1" applyProtection="1">
      <alignment horizontal="centerContinuous"/>
      <protection/>
    </xf>
    <xf numFmtId="0" fontId="4" fillId="0" borderId="0" xfId="57" applyFont="1" applyBorder="1" applyAlignment="1" applyProtection="1">
      <alignment horizontal="left"/>
      <protection/>
    </xf>
    <xf numFmtId="0" fontId="4" fillId="0" borderId="10" xfId="57" applyFont="1" applyBorder="1" applyAlignment="1" applyProtection="1">
      <alignment horizontal="left"/>
      <protection/>
    </xf>
    <xf numFmtId="10" fontId="6" fillId="0" borderId="81" xfId="0" applyNumberFormat="1" applyFont="1" applyFill="1" applyBorder="1" applyAlignment="1" applyProtection="1">
      <alignment horizontal="center"/>
      <protection/>
    </xf>
    <xf numFmtId="0" fontId="6" fillId="0" borderId="82" xfId="0" applyFont="1" applyBorder="1" applyAlignment="1" applyProtection="1">
      <alignment/>
      <protection/>
    </xf>
    <xf numFmtId="10" fontId="9" fillId="0" borderId="81" xfId="0" applyNumberFormat="1" applyFont="1" applyFill="1" applyBorder="1" applyAlignment="1" applyProtection="1">
      <alignment horizontal="center"/>
      <protection/>
    </xf>
    <xf numFmtId="0" fontId="9" fillId="0" borderId="82" xfId="0" applyFont="1" applyBorder="1" applyAlignment="1" applyProtection="1">
      <alignment/>
      <protection/>
    </xf>
    <xf numFmtId="0" fontId="4" fillId="0" borderId="0" xfId="57" applyFont="1" applyAlignment="1" applyProtection="1">
      <alignment horizontal="left" vertical="center" wrapText="1"/>
      <protection/>
    </xf>
    <xf numFmtId="0" fontId="0" fillId="0" borderId="0" xfId="0" applyAlignment="1">
      <alignment wrapText="1"/>
    </xf>
    <xf numFmtId="0" fontId="0" fillId="0" borderId="0" xfId="0" applyFont="1" applyAlignment="1" applyProtection="1">
      <alignment horizontal="left" vertical="center" wrapText="1"/>
      <protection/>
    </xf>
    <xf numFmtId="0" fontId="6" fillId="0" borderId="83" xfId="0" applyFont="1" applyBorder="1" applyAlignment="1" applyProtection="1">
      <alignment horizontal="center" vertical="center" wrapText="1"/>
      <protection/>
    </xf>
    <xf numFmtId="0" fontId="6" fillId="0" borderId="84" xfId="0" applyFont="1" applyBorder="1" applyAlignment="1" applyProtection="1">
      <alignment horizontal="center" vertical="center" wrapText="1"/>
      <protection/>
    </xf>
    <xf numFmtId="2" fontId="9" fillId="0" borderId="85" xfId="57" applyNumberFormat="1" applyFont="1" applyBorder="1" applyAlignment="1" applyProtection="1">
      <alignment horizontal="center"/>
      <protection/>
    </xf>
    <xf numFmtId="2" fontId="9" fillId="0" borderId="86" xfId="57" applyNumberFormat="1" applyFont="1" applyBorder="1" applyAlignment="1" applyProtection="1">
      <alignment horizontal="center"/>
      <protection/>
    </xf>
    <xf numFmtId="2" fontId="9" fillId="0" borderId="87" xfId="57" applyNumberFormat="1" applyFont="1" applyBorder="1" applyAlignment="1" applyProtection="1">
      <alignment horizontal="center"/>
      <protection/>
    </xf>
    <xf numFmtId="0" fontId="0" fillId="0" borderId="88" xfId="0" applyBorder="1" applyAlignment="1">
      <alignment horizontal="center"/>
    </xf>
    <xf numFmtId="0" fontId="9" fillId="0" borderId="62" xfId="0" applyFont="1" applyFill="1" applyBorder="1" applyAlignment="1" applyProtection="1">
      <alignment horizontal="center"/>
      <protection/>
    </xf>
    <xf numFmtId="0" fontId="9" fillId="0" borderId="89" xfId="0" applyFont="1" applyBorder="1" applyAlignment="1" applyProtection="1">
      <alignment/>
      <protection/>
    </xf>
    <xf numFmtId="173" fontId="9" fillId="4" borderId="85" xfId="0" applyNumberFormat="1" applyFont="1" applyFill="1" applyBorder="1" applyAlignment="1" applyProtection="1">
      <alignment horizontal="center" wrapText="1"/>
      <protection locked="0"/>
    </xf>
    <xf numFmtId="0" fontId="9" fillId="4" borderId="90" xfId="0" applyFont="1" applyFill="1" applyBorder="1" applyAlignment="1" applyProtection="1">
      <alignment/>
      <protection locked="0"/>
    </xf>
    <xf numFmtId="0" fontId="9" fillId="0" borderId="91" xfId="0" applyFont="1" applyFill="1" applyBorder="1" applyAlignment="1" applyProtection="1">
      <alignment horizontal="center" vertical="center" wrapText="1"/>
      <protection/>
    </xf>
    <xf numFmtId="0" fontId="9" fillId="0" borderId="92" xfId="0" applyFont="1" applyBorder="1" applyAlignment="1" applyProtection="1">
      <alignment wrapText="1"/>
      <protection/>
    </xf>
    <xf numFmtId="0" fontId="9" fillId="0" borderId="40" xfId="0" applyFont="1" applyBorder="1" applyAlignment="1" applyProtection="1">
      <alignment wrapText="1"/>
      <protection/>
    </xf>
    <xf numFmtId="0" fontId="9" fillId="0" borderId="20" xfId="0" applyFont="1" applyBorder="1" applyAlignment="1" applyProtection="1">
      <alignment wrapText="1"/>
      <protection/>
    </xf>
    <xf numFmtId="0" fontId="9" fillId="0" borderId="87" xfId="0" applyFont="1" applyBorder="1" applyAlignment="1" applyProtection="1">
      <alignment wrapText="1"/>
      <protection/>
    </xf>
    <xf numFmtId="0" fontId="9" fillId="0" borderId="88" xfId="0" applyFont="1" applyBorder="1" applyAlignment="1" applyProtection="1">
      <alignment wrapText="1"/>
      <protection/>
    </xf>
    <xf numFmtId="0" fontId="9" fillId="0" borderId="93" xfId="0" applyFont="1" applyFill="1" applyBorder="1" applyAlignment="1" applyProtection="1">
      <alignment/>
      <protection/>
    </xf>
    <xf numFmtId="0" fontId="9" fillId="0" borderId="94" xfId="0" applyFont="1" applyBorder="1" applyAlignment="1" applyProtection="1">
      <alignment/>
      <protection/>
    </xf>
    <xf numFmtId="0" fontId="1" fillId="0" borderId="21" xfId="0" applyFont="1" applyBorder="1" applyAlignment="1" applyProtection="1">
      <alignment horizontal="left" wrapText="1" indent="1"/>
      <protection/>
    </xf>
    <xf numFmtId="0" fontId="10" fillId="0" borderId="21" xfId="57" applyFont="1" applyBorder="1" applyAlignment="1" applyProtection="1">
      <alignment horizontal="left" vertical="top" wrapText="1" indent="1"/>
      <protection/>
    </xf>
    <xf numFmtId="0" fontId="10" fillId="0" borderId="21" xfId="0" applyFont="1" applyBorder="1" applyAlignment="1" applyProtection="1">
      <alignment/>
      <protection/>
    </xf>
    <xf numFmtId="0" fontId="9" fillId="0" borderId="12" xfId="0" applyFont="1" applyBorder="1" applyAlignment="1" applyProtection="1">
      <alignment horizontal="center" vertical="center" wrapText="1"/>
      <protection/>
    </xf>
    <xf numFmtId="0" fontId="0" fillId="0" borderId="13" xfId="0" applyBorder="1" applyAlignment="1" applyProtection="1">
      <alignment wrapText="1"/>
      <protection/>
    </xf>
    <xf numFmtId="0" fontId="0" fillId="0" borderId="11" xfId="0" applyBorder="1" applyAlignment="1" applyProtection="1">
      <alignment wrapText="1"/>
      <protection/>
    </xf>
    <xf numFmtId="10" fontId="6" fillId="0" borderId="95" xfId="0" applyNumberFormat="1" applyFont="1" applyBorder="1" applyAlignment="1" applyProtection="1">
      <alignment horizontal="center" vertical="top" wrapText="1"/>
      <protection/>
    </xf>
    <xf numFmtId="0" fontId="9" fillId="0" borderId="96" xfId="0" applyFont="1" applyBorder="1" applyAlignment="1" applyProtection="1">
      <alignment wrapText="1"/>
      <protection/>
    </xf>
    <xf numFmtId="0" fontId="9" fillId="0" borderId="97" xfId="0" applyFont="1" applyBorder="1" applyAlignment="1" applyProtection="1">
      <alignment wrapText="1"/>
      <protection/>
    </xf>
    <xf numFmtId="0" fontId="6" fillId="0" borderId="98" xfId="0" applyFont="1" applyFill="1" applyBorder="1" applyAlignment="1" applyProtection="1">
      <alignment/>
      <protection/>
    </xf>
    <xf numFmtId="0" fontId="6" fillId="0" borderId="99" xfId="0" applyFont="1" applyBorder="1" applyAlignment="1" applyProtection="1">
      <alignment/>
      <protection/>
    </xf>
    <xf numFmtId="2" fontId="9" fillId="0" borderId="81" xfId="0" applyNumberFormat="1" applyFont="1" applyFill="1" applyBorder="1" applyAlignment="1" applyProtection="1">
      <alignment horizontal="center"/>
      <protection/>
    </xf>
    <xf numFmtId="2" fontId="9" fillId="0" borderId="82" xfId="0" applyNumberFormat="1" applyFont="1" applyBorder="1" applyAlignment="1" applyProtection="1">
      <alignment/>
      <protection/>
    </xf>
    <xf numFmtId="10" fontId="9" fillId="0" borderId="100" xfId="0" applyNumberFormat="1" applyFont="1" applyFill="1" applyBorder="1" applyAlignment="1" applyProtection="1">
      <alignment horizontal="center"/>
      <protection/>
    </xf>
    <xf numFmtId="0" fontId="9" fillId="0" borderId="101" xfId="0" applyFont="1" applyBorder="1" applyAlignment="1" applyProtection="1">
      <alignment/>
      <protection/>
    </xf>
    <xf numFmtId="0" fontId="10" fillId="0" borderId="0" xfId="57" applyFont="1" applyAlignment="1" applyProtection="1">
      <alignment horizontal="center" vertical="center"/>
      <protection/>
    </xf>
    <xf numFmtId="0" fontId="10" fillId="0" borderId="0" xfId="0" applyFont="1" applyAlignment="1" applyProtection="1">
      <alignment vertical="center" wrapText="1"/>
      <protection/>
    </xf>
    <xf numFmtId="0" fontId="1" fillId="0" borderId="0" xfId="0" applyFont="1" applyAlignment="1" applyProtection="1">
      <alignment wrapText="1"/>
      <protection/>
    </xf>
    <xf numFmtId="0" fontId="9" fillId="0" borderId="100" xfId="0" applyFont="1" applyFill="1" applyBorder="1" applyAlignment="1" applyProtection="1">
      <alignment/>
      <protection/>
    </xf>
    <xf numFmtId="0" fontId="9" fillId="0" borderId="102" xfId="0" applyFont="1" applyBorder="1" applyAlignment="1" applyProtection="1">
      <alignment/>
      <protection/>
    </xf>
    <xf numFmtId="0" fontId="6" fillId="0" borderId="100" xfId="0" applyFont="1" applyFill="1" applyBorder="1" applyAlignment="1" applyProtection="1">
      <alignment/>
      <protection/>
    </xf>
    <xf numFmtId="0" fontId="6" fillId="0" borderId="102" xfId="0" applyFont="1" applyBorder="1" applyAlignment="1" applyProtection="1">
      <alignment/>
      <protection/>
    </xf>
    <xf numFmtId="0" fontId="6" fillId="0" borderId="85" xfId="0" applyFont="1" applyFill="1" applyBorder="1" applyAlignment="1" applyProtection="1">
      <alignment vertical="top" wrapText="1"/>
      <protection/>
    </xf>
    <xf numFmtId="0" fontId="9" fillId="0" borderId="86" xfId="0" applyFont="1" applyBorder="1" applyAlignment="1" applyProtection="1">
      <alignment vertical="top" wrapText="1"/>
      <protection/>
    </xf>
    <xf numFmtId="10" fontId="9" fillId="0" borderId="93" xfId="0" applyNumberFormat="1" applyFont="1" applyBorder="1" applyAlignment="1" applyProtection="1">
      <alignment horizontal="center"/>
      <protection/>
    </xf>
    <xf numFmtId="0" fontId="9" fillId="0" borderId="103" xfId="0" applyFont="1" applyBorder="1" applyAlignment="1" applyProtection="1">
      <alignment/>
      <protection/>
    </xf>
    <xf numFmtId="10" fontId="9" fillId="0" borderId="85" xfId="0" applyNumberFormat="1" applyFont="1" applyBorder="1" applyAlignment="1" applyProtection="1">
      <alignment horizontal="center" wrapText="1"/>
      <protection/>
    </xf>
    <xf numFmtId="0" fontId="9" fillId="0" borderId="90" xfId="0" applyFont="1" applyBorder="1" applyAlignment="1" applyProtection="1">
      <alignment wrapText="1"/>
      <protection/>
    </xf>
    <xf numFmtId="0" fontId="6" fillId="4" borderId="85" xfId="57" applyFont="1" applyFill="1" applyBorder="1" applyAlignment="1" applyProtection="1">
      <alignment horizontal="center" vertical="center"/>
      <protection locked="0"/>
    </xf>
    <xf numFmtId="0" fontId="6" fillId="4" borderId="86" xfId="57" applyFont="1" applyFill="1" applyBorder="1" applyAlignment="1" applyProtection="1">
      <alignment horizontal="center" vertical="center"/>
      <protection locked="0"/>
    </xf>
    <xf numFmtId="0" fontId="6" fillId="0" borderId="85" xfId="0" applyFont="1" applyFill="1" applyBorder="1" applyAlignment="1" applyProtection="1">
      <alignment horizontal="center"/>
      <protection/>
    </xf>
    <xf numFmtId="0" fontId="9" fillId="0" borderId="86" xfId="0" applyFont="1" applyBorder="1" applyAlignment="1" applyProtection="1">
      <alignment horizontal="center"/>
      <protection/>
    </xf>
    <xf numFmtId="0" fontId="6" fillId="0" borderId="85" xfId="0" applyFont="1" applyFill="1" applyBorder="1" applyAlignment="1" applyProtection="1">
      <alignment horizontal="center" wrapText="1"/>
      <protection/>
    </xf>
    <xf numFmtId="0" fontId="9" fillId="0" borderId="86" xfId="0" applyFont="1" applyBorder="1" applyAlignment="1" applyProtection="1">
      <alignment horizontal="center" wrapText="1"/>
      <protection/>
    </xf>
    <xf numFmtId="0" fontId="28" fillId="0" borderId="0" xfId="57" applyFont="1" applyAlignment="1" applyProtection="1">
      <alignment horizontal="center"/>
      <protection/>
    </xf>
    <xf numFmtId="0" fontId="0" fillId="0" borderId="0" xfId="57" applyAlignment="1" applyProtection="1">
      <alignment horizontal="center"/>
      <protection/>
    </xf>
    <xf numFmtId="0" fontId="29" fillId="0" borderId="0" xfId="57" applyFont="1" applyAlignment="1" applyProtection="1">
      <alignment horizontal="center" vertical="top"/>
      <protection/>
    </xf>
    <xf numFmtId="10" fontId="9" fillId="4" borderId="91" xfId="0" applyNumberFormat="1" applyFont="1" applyFill="1" applyBorder="1" applyAlignment="1" applyProtection="1">
      <alignment horizontal="center" vertical="top" wrapText="1"/>
      <protection locked="0"/>
    </xf>
    <xf numFmtId="10" fontId="9" fillId="4" borderId="92" xfId="0" applyNumberFormat="1" applyFont="1" applyFill="1" applyBorder="1" applyAlignment="1" applyProtection="1">
      <alignment horizontal="center" vertical="top" wrapText="1"/>
      <protection locked="0"/>
    </xf>
    <xf numFmtId="0" fontId="9" fillId="4" borderId="40" xfId="0" applyFont="1" applyFill="1" applyBorder="1" applyAlignment="1" applyProtection="1">
      <alignment wrapText="1"/>
      <protection locked="0"/>
    </xf>
    <xf numFmtId="0" fontId="9" fillId="4" borderId="20" xfId="0" applyFont="1" applyFill="1" applyBorder="1" applyAlignment="1" applyProtection="1">
      <alignment wrapText="1"/>
      <protection locked="0"/>
    </xf>
    <xf numFmtId="0" fontId="9" fillId="4" borderId="87" xfId="0" applyFont="1" applyFill="1" applyBorder="1" applyAlignment="1" applyProtection="1">
      <alignment wrapText="1"/>
      <protection locked="0"/>
    </xf>
    <xf numFmtId="0" fontId="9" fillId="4" borderId="88" xfId="0" applyFont="1" applyFill="1" applyBorder="1" applyAlignment="1" applyProtection="1">
      <alignment wrapText="1"/>
      <protection locked="0"/>
    </xf>
    <xf numFmtId="0" fontId="9" fillId="0" borderId="104" xfId="0" applyFont="1" applyFill="1" applyBorder="1" applyAlignment="1" applyProtection="1">
      <alignment horizontal="center" vertical="center" wrapText="1"/>
      <protection/>
    </xf>
    <xf numFmtId="0" fontId="9" fillId="0" borderId="21" xfId="0" applyFont="1" applyBorder="1" applyAlignment="1" applyProtection="1">
      <alignment wrapText="1"/>
      <protection/>
    </xf>
    <xf numFmtId="0" fontId="9" fillId="0" borderId="12" xfId="0" applyFont="1" applyBorder="1" applyAlignment="1" applyProtection="1">
      <alignment wrapText="1"/>
      <protection/>
    </xf>
    <xf numFmtId="0" fontId="4" fillId="0" borderId="0" xfId="57" applyFont="1" applyAlignment="1" applyProtection="1">
      <alignment horizontal="right" vertical="center" indent="1"/>
      <protection/>
    </xf>
    <xf numFmtId="0" fontId="0" fillId="0" borderId="0" xfId="0" applyFont="1" applyAlignment="1" applyProtection="1">
      <alignment horizontal="right" vertical="center" indent="1"/>
      <protection/>
    </xf>
    <xf numFmtId="10" fontId="9" fillId="4" borderId="105" xfId="0" applyNumberFormat="1" applyFont="1" applyFill="1" applyBorder="1" applyAlignment="1" applyProtection="1">
      <alignment horizontal="center" vertical="top" wrapText="1"/>
      <protection locked="0"/>
    </xf>
    <xf numFmtId="0" fontId="9" fillId="4" borderId="10" xfId="0" applyFont="1" applyFill="1" applyBorder="1" applyAlignment="1" applyProtection="1">
      <alignment wrapText="1"/>
      <protection locked="0"/>
    </xf>
    <xf numFmtId="0" fontId="9" fillId="4" borderId="11" xfId="0" applyFont="1" applyFill="1" applyBorder="1" applyAlignment="1" applyProtection="1">
      <alignment wrapText="1"/>
      <protection locked="0"/>
    </xf>
    <xf numFmtId="0" fontId="9" fillId="0" borderId="0" xfId="57" applyFont="1" applyAlignment="1" applyProtection="1">
      <alignment vertical="top" wrapText="1"/>
      <protection/>
    </xf>
    <xf numFmtId="0" fontId="0" fillId="0" borderId="0" xfId="0" applyFont="1" applyAlignment="1" applyProtection="1">
      <alignment wrapText="1"/>
      <protection/>
    </xf>
    <xf numFmtId="0" fontId="6" fillId="0" borderId="106" xfId="57" applyFont="1" applyBorder="1" applyAlignment="1" applyProtection="1">
      <alignment horizontal="center" vertical="center" wrapText="1"/>
      <protection/>
    </xf>
    <xf numFmtId="0" fontId="0" fillId="0" borderId="107" xfId="0" applyFont="1" applyBorder="1" applyAlignment="1" applyProtection="1">
      <alignment horizontal="center" vertical="center" wrapText="1"/>
      <protection/>
    </xf>
    <xf numFmtId="0" fontId="6" fillId="0" borderId="108" xfId="57" applyFont="1" applyBorder="1" applyAlignment="1" applyProtection="1">
      <alignment horizontal="center" vertical="center" wrapText="1"/>
      <protection/>
    </xf>
    <xf numFmtId="0" fontId="6" fillId="0" borderId="109" xfId="57" applyFont="1" applyBorder="1" applyAlignment="1" applyProtection="1">
      <alignment horizontal="center" vertical="center" wrapText="1"/>
      <protection/>
    </xf>
    <xf numFmtId="10" fontId="6" fillId="0" borderId="110" xfId="0" applyNumberFormat="1" applyFont="1" applyBorder="1" applyAlignment="1" applyProtection="1">
      <alignment horizontal="center" vertical="top" wrapText="1"/>
      <protection/>
    </xf>
    <xf numFmtId="10" fontId="6" fillId="0" borderId="83" xfId="0" applyNumberFormat="1" applyFont="1" applyBorder="1" applyAlignment="1" applyProtection="1">
      <alignment horizontal="center" vertical="top" wrapText="1"/>
      <protection/>
    </xf>
    <xf numFmtId="10" fontId="6" fillId="0" borderId="84" xfId="0" applyNumberFormat="1" applyFont="1" applyBorder="1" applyAlignment="1" applyProtection="1">
      <alignment horizontal="center" vertical="top" wrapText="1"/>
      <protection/>
    </xf>
    <xf numFmtId="0" fontId="4" fillId="0" borderId="111" xfId="57" applyFont="1" applyBorder="1" applyAlignment="1" applyProtection="1">
      <alignment horizontal="left"/>
      <protection/>
    </xf>
    <xf numFmtId="0" fontId="4" fillId="0" borderId="15" xfId="57" applyFont="1" applyBorder="1" applyAlignment="1" applyProtection="1">
      <alignment horizontal="left"/>
      <protection/>
    </xf>
    <xf numFmtId="0" fontId="4" fillId="0" borderId="112" xfId="57" applyFont="1" applyBorder="1" applyAlignment="1" applyProtection="1">
      <alignment horizontal="left"/>
      <protection/>
    </xf>
    <xf numFmtId="10" fontId="6" fillId="0" borderId="97" xfId="0" applyNumberFormat="1" applyFont="1" applyBorder="1" applyAlignment="1" applyProtection="1">
      <alignment horizontal="center" vertical="top" wrapText="1"/>
      <protection/>
    </xf>
    <xf numFmtId="0" fontId="6" fillId="0" borderId="95" xfId="0" applyFont="1" applyBorder="1" applyAlignment="1" applyProtection="1">
      <alignment horizontal="center" vertical="top" wrapText="1"/>
      <protection/>
    </xf>
    <xf numFmtId="0" fontId="6" fillId="0" borderId="110" xfId="0" applyFont="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5725" cy="381000"/>
    <xdr:sp>
      <xdr:nvSpPr>
        <xdr:cNvPr id="1" name="Rectangle 10"/>
        <xdr:cNvSpPr>
          <a:spLocks/>
        </xdr:cNvSpPr>
      </xdr:nvSpPr>
      <xdr:spPr>
        <a:xfrm>
          <a:off x="9525" y="0"/>
          <a:ext cx="85725" cy="381000"/>
        </a:xfrm>
        <a:prstGeom prst="rect">
          <a:avLst/>
        </a:prstGeom>
        <a:noFill/>
        <a:ln w="9525" cmpd="sng">
          <a:noFill/>
        </a:ln>
      </xdr:spPr>
      <xdr:txBody>
        <a:bodyPr vertOverflow="clip" wrap="square" lIns="0" tIns="0" rIns="0" bIns="0">
          <a:spAutoFit/>
        </a:bodyPr>
        <a:p>
          <a:pPr algn="l">
            <a:defRPr/>
          </a:pPr>
          <a:r>
            <a:rPr lang="en-US" cap="none" sz="2600" b="0" i="0" u="none" baseline="0">
              <a:solidFill>
                <a:srgbClr val="000000"/>
              </a:solidFill>
            </a:rPr>
            <a:t> </a:t>
          </a:r>
        </a:p>
      </xdr:txBody>
    </xdr:sp>
    <xdr:clientData/>
  </xdr:oneCellAnchor>
  <xdr:twoCellAnchor editAs="oneCell">
    <xdr:from>
      <xdr:col>0</xdr:col>
      <xdr:colOff>0</xdr:colOff>
      <xdr:row>0</xdr:row>
      <xdr:rowOff>304800</xdr:rowOff>
    </xdr:from>
    <xdr:to>
      <xdr:col>0</xdr:col>
      <xdr:colOff>1781175</xdr:colOff>
      <xdr:row>6</xdr:row>
      <xdr:rowOff>0</xdr:rowOff>
    </xdr:to>
    <xdr:pic>
      <xdr:nvPicPr>
        <xdr:cNvPr id="2" name="Picture 11"/>
        <xdr:cNvPicPr preferRelativeResize="1">
          <a:picLocks noChangeAspect="1"/>
        </xdr:cNvPicPr>
      </xdr:nvPicPr>
      <xdr:blipFill>
        <a:blip r:embed="rId1"/>
        <a:stretch>
          <a:fillRect/>
        </a:stretch>
      </xdr:blipFill>
      <xdr:spPr>
        <a:xfrm>
          <a:off x="0" y="304800"/>
          <a:ext cx="17811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rinn@purrinncat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9"/>
  <sheetViews>
    <sheetView tabSelected="1" view="pageBreakPreview" zoomScale="75" zoomScaleNormal="76" zoomScaleSheetLayoutView="75" zoomScalePageLayoutView="50" workbookViewId="0" topLeftCell="A1">
      <selection activeCell="A14" sqref="A14"/>
    </sheetView>
  </sheetViews>
  <sheetFormatPr defaultColWidth="0" defaultRowHeight="12.75"/>
  <cols>
    <col min="1" max="3" width="27.28125" style="1" customWidth="1"/>
    <col min="4" max="4" width="1.8515625" style="1" customWidth="1"/>
    <col min="5" max="5" width="14.00390625" style="1" customWidth="1"/>
    <col min="6" max="6" width="14.7109375" style="1" customWidth="1"/>
    <col min="7" max="7" width="27.28125" style="1" customWidth="1"/>
    <col min="8" max="8" width="27.57421875" style="1" customWidth="1"/>
    <col min="9" max="9" width="27.28125" style="1" customWidth="1"/>
    <col min="10" max="10" width="8.140625" style="1" customWidth="1"/>
    <col min="11" max="11" width="12.00390625" style="1" bestFit="1" customWidth="1"/>
    <col min="12" max="12" width="14.7109375" style="1" bestFit="1" customWidth="1"/>
    <col min="13" max="13" width="14.421875" style="1" bestFit="1" customWidth="1"/>
    <col min="14" max="14" width="13.8515625" style="1" bestFit="1" customWidth="1"/>
    <col min="15" max="15" width="16.00390625" style="6" bestFit="1" customWidth="1"/>
    <col min="16" max="16" width="10.28125" style="4" customWidth="1"/>
    <col min="17" max="17" width="15.7109375" style="1" customWidth="1"/>
    <col min="18" max="18" width="11.7109375" style="1" bestFit="1" customWidth="1"/>
    <col min="19" max="19" width="17.140625" style="1" bestFit="1" customWidth="1"/>
    <col min="20" max="16384" width="0" style="1" hidden="1" customWidth="1"/>
  </cols>
  <sheetData>
    <row r="1" spans="3:16" ht="30" customHeight="1">
      <c r="C1" s="2"/>
      <c r="D1" s="2"/>
      <c r="E1" s="2"/>
      <c r="F1" s="2"/>
      <c r="G1" s="3"/>
      <c r="H1" s="8"/>
      <c r="I1" s="4"/>
      <c r="J1" s="4"/>
      <c r="K1" s="4"/>
      <c r="L1" s="4"/>
      <c r="M1" s="4"/>
      <c r="P1" s="5"/>
    </row>
    <row r="2" spans="2:13" ht="30" customHeight="1">
      <c r="B2" s="222" t="s">
        <v>1</v>
      </c>
      <c r="C2" s="223"/>
      <c r="D2" s="4"/>
      <c r="I2" s="144"/>
      <c r="K2" s="144"/>
      <c r="L2" s="144"/>
      <c r="M2" s="144"/>
    </row>
    <row r="3" spans="2:13" ht="30" customHeight="1">
      <c r="B3" s="224" t="s">
        <v>0</v>
      </c>
      <c r="C3" s="223"/>
      <c r="D3" s="204"/>
      <c r="E3" s="204"/>
      <c r="F3" s="204"/>
      <c r="G3" s="204"/>
      <c r="H3" s="204"/>
      <c r="I3" s="144"/>
      <c r="J3" s="144"/>
      <c r="K3" s="144"/>
      <c r="L3" s="144"/>
      <c r="M3" s="144"/>
    </row>
    <row r="4" spans="1:13" ht="15" customHeight="1">
      <c r="A4" s="7"/>
      <c r="B4" s="203" t="s">
        <v>55</v>
      </c>
      <c r="C4" s="203"/>
      <c r="D4" s="204"/>
      <c r="E4" s="204"/>
      <c r="F4" s="204"/>
      <c r="G4" s="204"/>
      <c r="H4" s="204"/>
      <c r="I4" s="144"/>
      <c r="J4" s="144"/>
      <c r="K4" s="144"/>
      <c r="L4" s="144"/>
      <c r="M4" s="144"/>
    </row>
    <row r="5" spans="1:13" ht="15" customHeight="1">
      <c r="A5" s="7"/>
      <c r="B5" s="203" t="s">
        <v>2</v>
      </c>
      <c r="C5" s="203"/>
      <c r="D5" s="205"/>
      <c r="E5" s="205"/>
      <c r="F5" s="205"/>
      <c r="G5" s="205"/>
      <c r="H5" s="205"/>
      <c r="J5" s="145"/>
      <c r="L5" s="145"/>
      <c r="M5" s="145"/>
    </row>
    <row r="6" spans="1:13" ht="15" customHeight="1">
      <c r="A6" s="9"/>
      <c r="B6" s="203" t="s">
        <v>3</v>
      </c>
      <c r="C6" s="203"/>
      <c r="D6" s="205"/>
      <c r="E6" s="205"/>
      <c r="F6" s="205"/>
      <c r="G6" s="205"/>
      <c r="H6" s="205"/>
      <c r="I6" s="146"/>
      <c r="J6" s="146"/>
      <c r="K6" s="146"/>
      <c r="L6" s="146"/>
      <c r="M6" s="146"/>
    </row>
    <row r="7" spans="1:13" ht="6.75" customHeight="1">
      <c r="A7" s="9"/>
      <c r="B7" s="110"/>
      <c r="C7" s="110"/>
      <c r="D7" s="111"/>
      <c r="E7" s="25" t="s">
        <v>62</v>
      </c>
      <c r="F7" s="19"/>
      <c r="G7" s="117"/>
      <c r="H7" s="111"/>
      <c r="I7" s="146"/>
      <c r="J7" s="146"/>
      <c r="K7" s="146"/>
      <c r="L7" s="146"/>
      <c r="M7" s="146"/>
    </row>
    <row r="8" spans="1:13" ht="12.75">
      <c r="A8" s="147"/>
      <c r="B8" s="234" t="s">
        <v>60</v>
      </c>
      <c r="C8" s="167" t="s">
        <v>66</v>
      </c>
      <c r="D8" s="168"/>
      <c r="E8" s="168"/>
      <c r="F8" s="168"/>
      <c r="G8" s="168"/>
      <c r="H8" s="168"/>
      <c r="I8" s="146"/>
      <c r="J8" s="146"/>
      <c r="K8" s="146"/>
      <c r="L8" s="146"/>
      <c r="M8" s="146"/>
    </row>
    <row r="9" spans="1:13" ht="12.75">
      <c r="A9" s="147"/>
      <c r="B9" s="235"/>
      <c r="C9" s="169"/>
      <c r="D9" s="168"/>
      <c r="E9" s="168"/>
      <c r="F9" s="168"/>
      <c r="G9" s="168"/>
      <c r="H9" s="168"/>
      <c r="I9" s="146"/>
      <c r="J9" s="146"/>
      <c r="K9" s="146"/>
      <c r="L9" s="146"/>
      <c r="M9" s="146"/>
    </row>
    <row r="10" spans="1:8" ht="20.25" customHeight="1">
      <c r="A10" s="118" t="s">
        <v>61</v>
      </c>
      <c r="B10" s="118"/>
      <c r="C10" s="118"/>
      <c r="D10" s="118"/>
      <c r="E10" s="118"/>
      <c r="F10" s="118"/>
      <c r="G10" s="118"/>
      <c r="H10" s="118"/>
    </row>
    <row r="11" spans="1:8" ht="6.75" customHeight="1" thickBot="1">
      <c r="A11" s="116"/>
      <c r="B11" s="116"/>
      <c r="C11" s="116"/>
      <c r="D11" s="116"/>
      <c r="E11" s="116"/>
      <c r="F11" s="116"/>
      <c r="G11" s="116"/>
      <c r="H11" s="116"/>
    </row>
    <row r="12" spans="1:7" ht="44.25" customHeight="1" thickBot="1">
      <c r="A12" s="21"/>
      <c r="B12" s="22" t="s">
        <v>18</v>
      </c>
      <c r="C12" s="125"/>
      <c r="D12" s="22"/>
      <c r="E12" s="243" t="s">
        <v>51</v>
      </c>
      <c r="F12" s="244"/>
      <c r="G12" s="241" t="s">
        <v>67</v>
      </c>
    </row>
    <row r="13" spans="1:15" ht="20.25" customHeight="1">
      <c r="A13" s="23" t="s">
        <v>19</v>
      </c>
      <c r="B13" s="24" t="s">
        <v>20</v>
      </c>
      <c r="C13" s="26" t="s">
        <v>21</v>
      </c>
      <c r="D13" s="27"/>
      <c r="E13" s="170" t="s">
        <v>32</v>
      </c>
      <c r="F13" s="171"/>
      <c r="G13" s="242"/>
      <c r="J13" s="148"/>
      <c r="K13" s="149"/>
      <c r="L13" s="149"/>
      <c r="M13" s="149"/>
      <c r="N13" s="149"/>
      <c r="O13" s="149"/>
    </row>
    <row r="14" spans="1:15" ht="15" customHeight="1">
      <c r="A14" s="100"/>
      <c r="B14" s="101">
        <v>0</v>
      </c>
      <c r="C14" s="101">
        <v>0</v>
      </c>
      <c r="D14" s="28"/>
      <c r="E14" s="172">
        <f aca="true" t="shared" si="0" ref="E14:E21">C14*38.10175911</f>
        <v>0</v>
      </c>
      <c r="F14" s="173"/>
      <c r="G14" s="160">
        <f aca="true" t="shared" si="1" ref="G14:G21">((B14-2)*4)+24</f>
        <v>16</v>
      </c>
      <c r="J14" s="148"/>
      <c r="K14" s="149"/>
      <c r="L14" s="149"/>
      <c r="M14" s="149"/>
      <c r="N14" s="149"/>
      <c r="O14" s="149"/>
    </row>
    <row r="15" spans="1:15" ht="15" customHeight="1" hidden="1">
      <c r="A15" s="100"/>
      <c r="B15" s="101">
        <v>0</v>
      </c>
      <c r="C15" s="101">
        <v>0</v>
      </c>
      <c r="D15" s="31"/>
      <c r="E15" s="30">
        <f t="shared" si="0"/>
        <v>0</v>
      </c>
      <c r="F15" s="29"/>
      <c r="G15" s="10">
        <f t="shared" si="1"/>
        <v>16</v>
      </c>
      <c r="J15" s="148" t="s">
        <v>33</v>
      </c>
      <c r="K15" s="148" t="s">
        <v>34</v>
      </c>
      <c r="L15" s="148" t="s">
        <v>35</v>
      </c>
      <c r="M15" s="148" t="s">
        <v>36</v>
      </c>
      <c r="N15" s="148" t="s">
        <v>37</v>
      </c>
      <c r="O15" s="148" t="s">
        <v>38</v>
      </c>
    </row>
    <row r="16" spans="1:15" ht="15" customHeight="1" hidden="1">
      <c r="A16" s="100"/>
      <c r="B16" s="101">
        <v>0</v>
      </c>
      <c r="C16" s="101">
        <v>0</v>
      </c>
      <c r="D16" s="31"/>
      <c r="E16" s="30">
        <f t="shared" si="0"/>
        <v>0</v>
      </c>
      <c r="F16" s="29"/>
      <c r="G16" s="10">
        <f t="shared" si="1"/>
        <v>16</v>
      </c>
      <c r="J16" s="150">
        <v>1</v>
      </c>
      <c r="K16" s="150">
        <f>J16/J17</f>
        <v>0.4535923703803783</v>
      </c>
      <c r="L16" s="150">
        <f>1.2*70</f>
        <v>84</v>
      </c>
      <c r="M16" s="150">
        <f>L16*K16</f>
        <v>38.10175911195178</v>
      </c>
      <c r="N16" s="150">
        <f>M16</f>
        <v>38.10175911195178</v>
      </c>
      <c r="O16" s="150">
        <f>N16/N17</f>
        <v>0.16104671810860902</v>
      </c>
    </row>
    <row r="17" spans="1:15" ht="15" customHeight="1" hidden="1">
      <c r="A17" s="100"/>
      <c r="B17" s="101">
        <v>0</v>
      </c>
      <c r="C17" s="101">
        <v>0</v>
      </c>
      <c r="D17" s="31"/>
      <c r="E17" s="30">
        <f t="shared" si="0"/>
        <v>0</v>
      </c>
      <c r="F17" s="29"/>
      <c r="G17" s="10">
        <f t="shared" si="1"/>
        <v>16</v>
      </c>
      <c r="J17" s="151">
        <v>2.20462262</v>
      </c>
      <c r="K17" s="152" t="s">
        <v>39</v>
      </c>
      <c r="L17" s="153"/>
      <c r="M17" s="153"/>
      <c r="N17" s="154">
        <v>236.588237</v>
      </c>
      <c r="O17" s="152" t="s">
        <v>40</v>
      </c>
    </row>
    <row r="18" spans="1:7" ht="15" customHeight="1" hidden="1">
      <c r="A18" s="100"/>
      <c r="B18" s="101">
        <v>0</v>
      </c>
      <c r="C18" s="101">
        <v>0</v>
      </c>
      <c r="D18" s="31"/>
      <c r="E18" s="30">
        <f t="shared" si="0"/>
        <v>0</v>
      </c>
      <c r="F18" s="29"/>
      <c r="G18" s="10">
        <f t="shared" si="1"/>
        <v>16</v>
      </c>
    </row>
    <row r="19" spans="1:13" ht="15" customHeight="1" hidden="1">
      <c r="A19" s="100"/>
      <c r="B19" s="101">
        <v>0</v>
      </c>
      <c r="C19" s="101">
        <v>0</v>
      </c>
      <c r="D19" s="31"/>
      <c r="E19" s="30">
        <f t="shared" si="0"/>
        <v>0</v>
      </c>
      <c r="F19" s="29"/>
      <c r="G19" s="10">
        <f t="shared" si="1"/>
        <v>16</v>
      </c>
      <c r="M19" s="1">
        <v>38.10175911</v>
      </c>
    </row>
    <row r="20" spans="1:7" ht="15" customHeight="1" hidden="1">
      <c r="A20" s="100"/>
      <c r="B20" s="101">
        <v>0</v>
      </c>
      <c r="C20" s="101">
        <v>0</v>
      </c>
      <c r="D20" s="31"/>
      <c r="E20" s="30">
        <f t="shared" si="0"/>
        <v>0</v>
      </c>
      <c r="F20" s="29"/>
      <c r="G20" s="10">
        <f t="shared" si="1"/>
        <v>16</v>
      </c>
    </row>
    <row r="21" spans="1:9" ht="15" customHeight="1" thickBot="1">
      <c r="A21" s="102"/>
      <c r="B21" s="103">
        <v>0</v>
      </c>
      <c r="C21" s="103">
        <v>0</v>
      </c>
      <c r="D21" s="32"/>
      <c r="E21" s="174">
        <f t="shared" si="0"/>
        <v>0</v>
      </c>
      <c r="F21" s="175"/>
      <c r="G21" s="11">
        <f t="shared" si="1"/>
        <v>16</v>
      </c>
      <c r="I21" s="15"/>
    </row>
    <row r="22" spans="1:16" s="19" customFormat="1" ht="24.75" customHeight="1">
      <c r="A22" s="115" t="s">
        <v>54</v>
      </c>
      <c r="B22" s="143"/>
      <c r="C22" s="143"/>
      <c r="D22" s="143"/>
      <c r="E22" s="143"/>
      <c r="F22" s="143"/>
      <c r="G22" s="143"/>
      <c r="H22" s="143"/>
      <c r="O22" s="20"/>
      <c r="P22" s="18"/>
    </row>
    <row r="23" spans="1:14" s="82" customFormat="1" ht="152.25" customHeight="1">
      <c r="A23" s="239" t="s">
        <v>59</v>
      </c>
      <c r="B23" s="240"/>
      <c r="C23" s="240"/>
      <c r="D23" s="240"/>
      <c r="E23" s="240"/>
      <c r="F23" s="240"/>
      <c r="G23" s="240"/>
      <c r="H23" s="240"/>
      <c r="M23" s="155"/>
      <c r="N23" s="156"/>
    </row>
    <row r="24" spans="1:14" s="82" customFormat="1" ht="6.75" customHeight="1" thickBot="1">
      <c r="A24" s="113"/>
      <c r="B24" s="126"/>
      <c r="C24" s="126"/>
      <c r="D24" s="126"/>
      <c r="E24" s="126"/>
      <c r="F24" s="126"/>
      <c r="G24" s="126"/>
      <c r="H24" s="126"/>
      <c r="M24" s="155"/>
      <c r="N24" s="156"/>
    </row>
    <row r="25" spans="1:8" ht="6.75" customHeight="1">
      <c r="A25" s="248"/>
      <c r="B25" s="249"/>
      <c r="C25" s="249"/>
      <c r="D25" s="249"/>
      <c r="E25" s="249"/>
      <c r="F25" s="249"/>
      <c r="G25" s="249"/>
      <c r="H25" s="250"/>
    </row>
    <row r="26" spans="1:16" s="12" customFormat="1" ht="17.25">
      <c r="A26" s="33" t="s">
        <v>58</v>
      </c>
      <c r="B26" s="34"/>
      <c r="C26" s="34"/>
      <c r="D26" s="34"/>
      <c r="E26" s="34"/>
      <c r="F26" s="34"/>
      <c r="G26" s="34"/>
      <c r="H26" s="35"/>
      <c r="O26" s="13"/>
      <c r="P26" s="14"/>
    </row>
    <row r="27" spans="1:8" ht="6.75" customHeight="1" thickBot="1">
      <c r="A27" s="16"/>
      <c r="B27" s="17"/>
      <c r="C27" s="17"/>
      <c r="D27" s="17"/>
      <c r="E27" s="161"/>
      <c r="F27" s="161"/>
      <c r="G27" s="161"/>
      <c r="H27" s="162"/>
    </row>
    <row r="28" spans="1:8" ht="15.75" thickTop="1">
      <c r="A28" s="123" t="s">
        <v>44</v>
      </c>
      <c r="B28" s="246" t="s">
        <v>22</v>
      </c>
      <c r="C28" s="247"/>
      <c r="D28" s="124"/>
      <c r="E28" s="252" t="s">
        <v>44</v>
      </c>
      <c r="F28" s="253"/>
      <c r="G28" s="194" t="s">
        <v>23</v>
      </c>
      <c r="H28" s="251"/>
    </row>
    <row r="29" spans="1:8" ht="46.5">
      <c r="A29" s="112"/>
      <c r="B29" s="119" t="s">
        <v>24</v>
      </c>
      <c r="C29" s="120" t="s">
        <v>31</v>
      </c>
      <c r="D29" s="121"/>
      <c r="E29" s="216"/>
      <c r="F29" s="217"/>
      <c r="G29" s="119" t="s">
        <v>24</v>
      </c>
      <c r="H29" s="122" t="s">
        <v>31</v>
      </c>
    </row>
    <row r="30" spans="1:8" ht="15" customHeight="1">
      <c r="A30" s="36" t="s">
        <v>25</v>
      </c>
      <c r="B30" s="104">
        <v>0</v>
      </c>
      <c r="C30" s="128"/>
      <c r="D30" s="129"/>
      <c r="E30" s="218" t="s">
        <v>42</v>
      </c>
      <c r="F30" s="219"/>
      <c r="G30" s="104">
        <v>0</v>
      </c>
      <c r="H30" s="130"/>
    </row>
    <row r="31" spans="1:16" ht="15" customHeight="1">
      <c r="A31" s="38" t="s">
        <v>26</v>
      </c>
      <c r="B31" s="105">
        <v>0</v>
      </c>
      <c r="C31" s="39"/>
      <c r="D31" s="40"/>
      <c r="E31" s="220" t="s">
        <v>30</v>
      </c>
      <c r="F31" s="221"/>
      <c r="G31" s="105">
        <v>0</v>
      </c>
      <c r="H31" s="41"/>
      <c r="P31" s="149"/>
    </row>
    <row r="32" spans="1:16" ht="15" customHeight="1">
      <c r="A32" s="38" t="s">
        <v>27</v>
      </c>
      <c r="B32" s="131"/>
      <c r="C32" s="42" t="e">
        <f>B31/B30</f>
        <v>#DIV/0!</v>
      </c>
      <c r="D32" s="43"/>
      <c r="E32" s="220" t="s">
        <v>27</v>
      </c>
      <c r="F32" s="221"/>
      <c r="G32" s="131"/>
      <c r="H32" s="44" t="e">
        <f>G31/G30/16</f>
        <v>#DIV/0!</v>
      </c>
      <c r="P32" s="149"/>
    </row>
    <row r="33" spans="1:16" ht="15" customHeight="1">
      <c r="A33" s="38" t="s">
        <v>28</v>
      </c>
      <c r="B33" s="131"/>
      <c r="C33" s="45" t="e">
        <f>B31/(B36*B30)</f>
        <v>#DIV/0!</v>
      </c>
      <c r="D33" s="46"/>
      <c r="E33" s="220" t="s">
        <v>28</v>
      </c>
      <c r="F33" s="221"/>
      <c r="G33" s="131"/>
      <c r="H33" s="47" t="e">
        <f>G31/(G36*G30)/16</f>
        <v>#DIV/0!</v>
      </c>
      <c r="P33" s="149"/>
    </row>
    <row r="34" spans="1:16" ht="15" customHeight="1">
      <c r="A34" s="36" t="s">
        <v>29</v>
      </c>
      <c r="B34" s="131"/>
      <c r="C34" s="48" t="e">
        <f>C33*16</f>
        <v>#DIV/0!</v>
      </c>
      <c r="D34" s="43"/>
      <c r="E34" s="218" t="s">
        <v>29</v>
      </c>
      <c r="F34" s="219"/>
      <c r="G34" s="131"/>
      <c r="H34" s="49" t="e">
        <f>H33*16</f>
        <v>#DIV/0!</v>
      </c>
      <c r="P34" s="149"/>
    </row>
    <row r="35" spans="1:16" ht="15">
      <c r="A35" s="50"/>
      <c r="B35" s="51" t="s">
        <v>16</v>
      </c>
      <c r="C35" s="52" t="s">
        <v>17</v>
      </c>
      <c r="D35" s="53"/>
      <c r="E35" s="210"/>
      <c r="F35" s="211"/>
      <c r="G35" s="51" t="s">
        <v>16</v>
      </c>
      <c r="H35" s="54" t="s">
        <v>17</v>
      </c>
      <c r="P35" s="149"/>
    </row>
    <row r="36" spans="1:8" ht="15" customHeight="1">
      <c r="A36" s="55" t="s">
        <v>4</v>
      </c>
      <c r="B36" s="106">
        <v>0</v>
      </c>
      <c r="C36" s="57">
        <f>B36/B$46</f>
        <v>0</v>
      </c>
      <c r="D36" s="58"/>
      <c r="E36" s="206" t="s">
        <v>4</v>
      </c>
      <c r="F36" s="207"/>
      <c r="G36" s="106">
        <v>0</v>
      </c>
      <c r="H36" s="59">
        <f>G36/$G$46</f>
        <v>0</v>
      </c>
    </row>
    <row r="37" spans="1:8" ht="15" customHeight="1">
      <c r="A37" s="60" t="s">
        <v>5</v>
      </c>
      <c r="B37" s="107">
        <v>0</v>
      </c>
      <c r="C37" s="57">
        <f>B37/B$46</f>
        <v>0</v>
      </c>
      <c r="D37" s="58"/>
      <c r="E37" s="206" t="s">
        <v>5</v>
      </c>
      <c r="F37" s="207"/>
      <c r="G37" s="107">
        <v>0</v>
      </c>
      <c r="H37" s="59">
        <f>G37/$G$46</f>
        <v>0</v>
      </c>
    </row>
    <row r="38" spans="1:8" ht="15" customHeight="1">
      <c r="A38" s="60" t="s">
        <v>6</v>
      </c>
      <c r="B38" s="107">
        <v>0</v>
      </c>
      <c r="C38" s="57">
        <f>B38/B$46</f>
        <v>0</v>
      </c>
      <c r="D38" s="58"/>
      <c r="E38" s="206" t="s">
        <v>6</v>
      </c>
      <c r="F38" s="207"/>
      <c r="G38" s="107">
        <v>0</v>
      </c>
      <c r="H38" s="59">
        <f>G38/$G$46</f>
        <v>0</v>
      </c>
    </row>
    <row r="39" spans="1:8" ht="15" customHeight="1">
      <c r="A39" s="62" t="s">
        <v>7</v>
      </c>
      <c r="B39" s="108">
        <v>0</v>
      </c>
      <c r="C39" s="57"/>
      <c r="D39" s="58"/>
      <c r="E39" s="208" t="s">
        <v>7</v>
      </c>
      <c r="F39" s="209"/>
      <c r="G39" s="108">
        <v>0</v>
      </c>
      <c r="H39" s="59"/>
    </row>
    <row r="40" spans="1:8" ht="15" customHeight="1">
      <c r="A40" s="60" t="s">
        <v>8</v>
      </c>
      <c r="B40" s="107">
        <v>0</v>
      </c>
      <c r="C40" s="57">
        <f>B40/B$46</f>
        <v>0</v>
      </c>
      <c r="D40" s="58"/>
      <c r="E40" s="206" t="s">
        <v>8</v>
      </c>
      <c r="F40" s="207"/>
      <c r="G40" s="107">
        <v>0</v>
      </c>
      <c r="H40" s="59">
        <f>G40/$G$46</f>
        <v>0</v>
      </c>
    </row>
    <row r="41" spans="1:8" ht="15" customHeight="1">
      <c r="A41" s="60" t="s">
        <v>9</v>
      </c>
      <c r="B41" s="107">
        <v>0</v>
      </c>
      <c r="C41" s="57">
        <f>B41/B$46</f>
        <v>0</v>
      </c>
      <c r="D41" s="58"/>
      <c r="E41" s="206" t="s">
        <v>9</v>
      </c>
      <c r="F41" s="207"/>
      <c r="G41" s="107">
        <v>0</v>
      </c>
      <c r="H41" s="59">
        <f>G41/$G$46</f>
        <v>0</v>
      </c>
    </row>
    <row r="42" spans="1:8" ht="15" customHeight="1" hidden="1">
      <c r="A42" s="60" t="s">
        <v>12</v>
      </c>
      <c r="B42" s="107">
        <v>0</v>
      </c>
      <c r="C42" s="57">
        <f>B42/B$46</f>
        <v>0</v>
      </c>
      <c r="D42" s="58"/>
      <c r="E42" s="206" t="s">
        <v>12</v>
      </c>
      <c r="F42" s="207"/>
      <c r="G42" s="107">
        <v>0</v>
      </c>
      <c r="H42" s="59">
        <f>G42/$G$46</f>
        <v>0</v>
      </c>
    </row>
    <row r="43" spans="1:8" ht="15" customHeight="1">
      <c r="A43" s="64" t="s">
        <v>13</v>
      </c>
      <c r="B43" s="107">
        <v>0</v>
      </c>
      <c r="C43" s="57">
        <f>B43/B$46</f>
        <v>0</v>
      </c>
      <c r="D43" s="58"/>
      <c r="E43" s="206" t="s">
        <v>13</v>
      </c>
      <c r="F43" s="207"/>
      <c r="G43" s="109">
        <v>0</v>
      </c>
      <c r="H43" s="66">
        <f>G43/$G$46</f>
        <v>0</v>
      </c>
    </row>
    <row r="44" spans="1:8" ht="15" customHeight="1">
      <c r="A44" s="64" t="s">
        <v>50</v>
      </c>
      <c r="B44" s="61"/>
      <c r="C44" s="67">
        <f>100%-SUM(C36:C38)-C43</f>
        <v>1</v>
      </c>
      <c r="D44" s="68"/>
      <c r="E44" s="206" t="s">
        <v>50</v>
      </c>
      <c r="F44" s="207"/>
      <c r="G44" s="65"/>
      <c r="H44" s="69">
        <f>100%-SUM(H36:H38)-H43</f>
        <v>1</v>
      </c>
    </row>
    <row r="45" spans="1:8" ht="15" customHeight="1">
      <c r="A45" s="70" t="s">
        <v>41</v>
      </c>
      <c r="B45" s="61"/>
      <c r="C45" s="71">
        <f>B30*B39</f>
        <v>0</v>
      </c>
      <c r="D45" s="72"/>
      <c r="E45" s="208" t="s">
        <v>43</v>
      </c>
      <c r="F45" s="209"/>
      <c r="G45" s="65"/>
      <c r="H45" s="73">
        <f>G39*((G30*16)/4)</f>
        <v>0</v>
      </c>
    </row>
    <row r="46" spans="1:8" ht="15" customHeight="1" thickBot="1">
      <c r="A46" s="64" t="s">
        <v>15</v>
      </c>
      <c r="B46" s="74">
        <f>100%-B39</f>
        <v>1</v>
      </c>
      <c r="C46" s="75"/>
      <c r="D46" s="76"/>
      <c r="E46" s="186" t="s">
        <v>15</v>
      </c>
      <c r="F46" s="187"/>
      <c r="G46" s="77">
        <f>100%-G39</f>
        <v>1</v>
      </c>
      <c r="H46" s="78"/>
    </row>
    <row r="47" spans="1:8" ht="15" customHeight="1" thickTop="1">
      <c r="A47" s="231" t="s">
        <v>57</v>
      </c>
      <c r="B47" s="225"/>
      <c r="C47" s="226"/>
      <c r="D47" s="79"/>
      <c r="E47" s="180" t="s">
        <v>57</v>
      </c>
      <c r="F47" s="181"/>
      <c r="G47" s="225"/>
      <c r="H47" s="236"/>
    </row>
    <row r="48" spans="1:8" ht="15" customHeight="1">
      <c r="A48" s="232"/>
      <c r="B48" s="227"/>
      <c r="C48" s="228"/>
      <c r="D48" s="80"/>
      <c r="E48" s="182"/>
      <c r="F48" s="183"/>
      <c r="G48" s="227"/>
      <c r="H48" s="237"/>
    </row>
    <row r="49" spans="1:8" ht="15" customHeight="1">
      <c r="A49" s="232"/>
      <c r="B49" s="227"/>
      <c r="C49" s="228"/>
      <c r="D49" s="80"/>
      <c r="E49" s="182"/>
      <c r="F49" s="183"/>
      <c r="G49" s="227"/>
      <c r="H49" s="237"/>
    </row>
    <row r="50" spans="1:16" ht="7.5" customHeight="1" thickBot="1">
      <c r="A50" s="233"/>
      <c r="B50" s="229"/>
      <c r="C50" s="230"/>
      <c r="D50" s="81"/>
      <c r="E50" s="184"/>
      <c r="F50" s="185"/>
      <c r="G50" s="229"/>
      <c r="H50" s="238"/>
      <c r="N50" s="6"/>
      <c r="O50" s="4"/>
      <c r="P50" s="1"/>
    </row>
    <row r="51" spans="5:15" s="82" customFormat="1" ht="6.75" customHeight="1">
      <c r="E51" s="83"/>
      <c r="F51" s="83"/>
      <c r="G51" s="84"/>
      <c r="H51" s="85"/>
      <c r="N51" s="155"/>
      <c r="O51" s="156"/>
    </row>
    <row r="52" spans="1:14" s="82" customFormat="1" ht="94.5" customHeight="1">
      <c r="A52" s="239" t="s">
        <v>65</v>
      </c>
      <c r="B52" s="240"/>
      <c r="C52" s="240"/>
      <c r="D52" s="240"/>
      <c r="E52" s="240"/>
      <c r="F52" s="240"/>
      <c r="G52" s="240"/>
      <c r="H52" s="240"/>
      <c r="M52" s="155"/>
      <c r="N52" s="156"/>
    </row>
    <row r="53" spans="1:14" s="82" customFormat="1" ht="6.75" customHeight="1" thickBot="1">
      <c r="A53" s="113"/>
      <c r="B53" s="126"/>
      <c r="C53" s="126"/>
      <c r="D53" s="126"/>
      <c r="E53" s="126"/>
      <c r="F53" s="126"/>
      <c r="G53" s="126"/>
      <c r="H53" s="126"/>
      <c r="M53" s="155"/>
      <c r="N53" s="156"/>
    </row>
    <row r="54" spans="1:14" s="82" customFormat="1" ht="18.75" customHeight="1">
      <c r="A54" s="127"/>
      <c r="B54" s="194" t="s">
        <v>45</v>
      </c>
      <c r="C54" s="245"/>
      <c r="D54" s="86"/>
      <c r="E54" s="194" t="s">
        <v>46</v>
      </c>
      <c r="F54" s="195"/>
      <c r="G54" s="196"/>
      <c r="H54" s="189" t="s">
        <v>64</v>
      </c>
      <c r="I54" s="1"/>
      <c r="M54" s="155"/>
      <c r="N54" s="156"/>
    </row>
    <row r="55" spans="1:14" s="82" customFormat="1" ht="15.75" customHeight="1">
      <c r="A55" s="36" t="s">
        <v>49</v>
      </c>
      <c r="B55" s="37">
        <v>16</v>
      </c>
      <c r="C55" s="128"/>
      <c r="D55" s="87"/>
      <c r="E55" s="176">
        <v>16</v>
      </c>
      <c r="F55" s="177"/>
      <c r="G55" s="132"/>
      <c r="H55" s="190"/>
      <c r="I55" s="1"/>
      <c r="M55" s="155"/>
      <c r="N55" s="156"/>
    </row>
    <row r="56" spans="1:14" s="82" customFormat="1" ht="15.75" customHeight="1">
      <c r="A56" s="38" t="s">
        <v>48</v>
      </c>
      <c r="B56" s="105">
        <v>0</v>
      </c>
      <c r="C56" s="39"/>
      <c r="D56" s="87"/>
      <c r="E56" s="178">
        <v>0</v>
      </c>
      <c r="F56" s="179"/>
      <c r="G56" s="41"/>
      <c r="H56" s="190"/>
      <c r="I56" s="1"/>
      <c r="M56" s="155"/>
      <c r="N56" s="156"/>
    </row>
    <row r="57" spans="1:14" s="82" customFormat="1" ht="15.75" customHeight="1">
      <c r="A57" s="38" t="s">
        <v>27</v>
      </c>
      <c r="B57" s="133"/>
      <c r="C57" s="88">
        <f>B56/B55</f>
        <v>0</v>
      </c>
      <c r="D57" s="87"/>
      <c r="E57" s="131"/>
      <c r="F57" s="89"/>
      <c r="G57" s="90">
        <f>E56/E55</f>
        <v>0</v>
      </c>
      <c r="H57" s="190"/>
      <c r="I57" s="1"/>
      <c r="M57" s="155"/>
      <c r="N57" s="156"/>
    </row>
    <row r="58" spans="1:16" ht="15.75" customHeight="1">
      <c r="A58" s="36" t="s">
        <v>28</v>
      </c>
      <c r="B58" s="134"/>
      <c r="C58" s="91">
        <f>B56/(B61*B55)</f>
        <v>0</v>
      </c>
      <c r="D58" s="87"/>
      <c r="E58" s="131"/>
      <c r="F58" s="89"/>
      <c r="G58" s="92">
        <f>E56/(E61*E55)</f>
        <v>0</v>
      </c>
      <c r="H58" s="190"/>
      <c r="N58" s="6"/>
      <c r="O58" s="4"/>
      <c r="P58" s="1"/>
    </row>
    <row r="59" spans="1:16" ht="15.75" customHeight="1">
      <c r="A59" s="38" t="s">
        <v>29</v>
      </c>
      <c r="B59" s="135"/>
      <c r="C59" s="93">
        <f>C58*16</f>
        <v>0</v>
      </c>
      <c r="D59" s="136"/>
      <c r="E59" s="131"/>
      <c r="F59" s="89"/>
      <c r="G59" s="94">
        <f>G58*16</f>
        <v>0</v>
      </c>
      <c r="H59" s="190"/>
      <c r="N59" s="6"/>
      <c r="O59" s="4"/>
      <c r="P59" s="1"/>
    </row>
    <row r="60" spans="1:16" ht="17.25" customHeight="1">
      <c r="A60" s="50"/>
      <c r="B60" s="51" t="s">
        <v>52</v>
      </c>
      <c r="C60" s="52" t="s">
        <v>17</v>
      </c>
      <c r="D60" s="87"/>
      <c r="E60" s="214" t="s">
        <v>53</v>
      </c>
      <c r="F60" s="215"/>
      <c r="G60" s="54" t="s">
        <v>17</v>
      </c>
      <c r="H60" s="190"/>
      <c r="N60" s="6"/>
      <c r="O60" s="4"/>
      <c r="P60" s="1"/>
    </row>
    <row r="61" spans="1:16" ht="15">
      <c r="A61" s="55" t="s">
        <v>4</v>
      </c>
      <c r="B61" s="56">
        <v>0.18</v>
      </c>
      <c r="C61" s="57">
        <f>B61/B$74</f>
        <v>0.3114186851211073</v>
      </c>
      <c r="D61" s="87"/>
      <c r="E61" s="201">
        <v>0.19</v>
      </c>
      <c r="F61" s="202"/>
      <c r="G61" s="59">
        <f>E61/E$74</f>
        <v>0.5310229178311906</v>
      </c>
      <c r="H61" s="190"/>
      <c r="N61" s="6"/>
      <c r="O61" s="4"/>
      <c r="P61" s="1"/>
    </row>
    <row r="62" spans="1:16" ht="15">
      <c r="A62" s="60" t="s">
        <v>5</v>
      </c>
      <c r="B62" s="61">
        <v>0.19</v>
      </c>
      <c r="C62" s="57">
        <f>B62/B$74</f>
        <v>0.3287197231833911</v>
      </c>
      <c r="D62" s="87"/>
      <c r="E62" s="165">
        <v>0.15</v>
      </c>
      <c r="F62" s="166"/>
      <c r="G62" s="59">
        <f>E62/E$74</f>
        <v>0.4192286193404136</v>
      </c>
      <c r="H62" s="190"/>
      <c r="N62" s="6"/>
      <c r="O62" s="4"/>
      <c r="P62" s="1"/>
    </row>
    <row r="63" spans="1:16" ht="15" customHeight="1" hidden="1">
      <c r="A63" s="60" t="s">
        <v>6</v>
      </c>
      <c r="B63" s="61"/>
      <c r="C63" s="57">
        <f>B63/B$74</f>
        <v>0</v>
      </c>
      <c r="D63" s="87"/>
      <c r="E63" s="165"/>
      <c r="F63" s="166"/>
      <c r="G63" s="59"/>
      <c r="H63" s="190"/>
      <c r="N63" s="6"/>
      <c r="O63" s="4"/>
      <c r="P63" s="1"/>
    </row>
    <row r="64" spans="1:16" ht="15">
      <c r="A64" s="62" t="s">
        <v>7</v>
      </c>
      <c r="B64" s="63">
        <f>100%-B61-B62-B65-B66-B67-B68-B69-B70</f>
        <v>0.42200000000000015</v>
      </c>
      <c r="C64" s="57"/>
      <c r="D64" s="87"/>
      <c r="E64" s="163">
        <f>100%-E61-E62-E63-E65-E66-E67-E68-E69-E70</f>
        <v>0.6422</v>
      </c>
      <c r="F64" s="164"/>
      <c r="G64" s="59"/>
      <c r="H64" s="190"/>
      <c r="N64" s="6"/>
      <c r="O64" s="4"/>
      <c r="P64" s="1"/>
    </row>
    <row r="65" spans="1:16" ht="15" customHeight="1" hidden="1">
      <c r="A65" s="60" t="s">
        <v>8</v>
      </c>
      <c r="B65" s="61"/>
      <c r="C65" s="57">
        <f>B65/B$74</f>
        <v>0</v>
      </c>
      <c r="D65" s="87"/>
      <c r="E65" s="165"/>
      <c r="F65" s="166"/>
      <c r="G65" s="59"/>
      <c r="H65" s="190"/>
      <c r="N65" s="6"/>
      <c r="O65" s="4"/>
      <c r="P65" s="1"/>
    </row>
    <row r="66" spans="1:16" ht="15" customHeight="1" hidden="1">
      <c r="A66" s="60" t="s">
        <v>9</v>
      </c>
      <c r="B66" s="61"/>
      <c r="C66" s="57">
        <f>B66/B$74</f>
        <v>0</v>
      </c>
      <c r="D66" s="87"/>
      <c r="E66" s="165"/>
      <c r="F66" s="166"/>
      <c r="G66" s="59"/>
      <c r="H66" s="190"/>
      <c r="N66" s="6"/>
      <c r="O66" s="4"/>
      <c r="P66" s="1"/>
    </row>
    <row r="67" spans="1:16" ht="15">
      <c r="A67" s="60" t="s">
        <v>10</v>
      </c>
      <c r="B67" s="61">
        <v>0.19</v>
      </c>
      <c r="C67" s="57">
        <f>B67/B$74</f>
        <v>0.3287197231833911</v>
      </c>
      <c r="D67" s="87"/>
      <c r="E67" s="165">
        <v>0.002</v>
      </c>
      <c r="F67" s="166"/>
      <c r="G67" s="59">
        <f>E67/E$74</f>
        <v>0.005589714924538848</v>
      </c>
      <c r="H67" s="190"/>
      <c r="N67" s="6"/>
      <c r="O67" s="4"/>
      <c r="P67" s="1"/>
    </row>
    <row r="68" spans="1:16" ht="15">
      <c r="A68" s="60" t="s">
        <v>11</v>
      </c>
      <c r="B68" s="61">
        <v>0.0007</v>
      </c>
      <c r="C68" s="57">
        <f>B68/B$74</f>
        <v>0.001211072664359862</v>
      </c>
      <c r="D68" s="87"/>
      <c r="E68" s="165">
        <v>0.0011</v>
      </c>
      <c r="F68" s="166"/>
      <c r="G68" s="59">
        <f>E68/E$74</f>
        <v>0.0030743432084963667</v>
      </c>
      <c r="H68" s="190"/>
      <c r="N68" s="6"/>
      <c r="O68" s="4"/>
      <c r="P68" s="1"/>
    </row>
    <row r="69" spans="1:16" ht="15">
      <c r="A69" s="60" t="s">
        <v>12</v>
      </c>
      <c r="B69" s="61">
        <v>0.0173</v>
      </c>
      <c r="C69" s="57">
        <f>B69/B$74</f>
        <v>0.029930795847750873</v>
      </c>
      <c r="D69" s="87"/>
      <c r="E69" s="165">
        <v>0.0147</v>
      </c>
      <c r="F69" s="166"/>
      <c r="G69" s="59">
        <f>E69/E$74</f>
        <v>0.04108440469536053</v>
      </c>
      <c r="H69" s="190"/>
      <c r="N69" s="6"/>
      <c r="O69" s="4"/>
      <c r="P69" s="1"/>
    </row>
    <row r="70" spans="1:16" ht="15" customHeight="1" hidden="1">
      <c r="A70" s="64" t="s">
        <v>13</v>
      </c>
      <c r="B70" s="61"/>
      <c r="C70" s="57"/>
      <c r="D70" s="87"/>
      <c r="E70" s="165"/>
      <c r="F70" s="166"/>
      <c r="G70" s="59"/>
      <c r="H70" s="157"/>
      <c r="N70" s="6"/>
      <c r="O70" s="4"/>
      <c r="P70" s="1"/>
    </row>
    <row r="71" spans="1:16" ht="15" customHeight="1">
      <c r="A71" s="64" t="s">
        <v>50</v>
      </c>
      <c r="B71" s="61"/>
      <c r="C71" s="67">
        <f>100%-SUM(C61:C69)</f>
        <v>0</v>
      </c>
      <c r="D71" s="87"/>
      <c r="E71" s="165"/>
      <c r="F71" s="166"/>
      <c r="G71" s="59">
        <f>100%-SUM(G61:G69)</f>
        <v>0</v>
      </c>
      <c r="H71" s="188" t="s">
        <v>56</v>
      </c>
      <c r="N71" s="6"/>
      <c r="O71" s="4"/>
      <c r="P71" s="1"/>
    </row>
    <row r="72" spans="1:16" ht="15">
      <c r="A72" s="64" t="s">
        <v>14</v>
      </c>
      <c r="B72" s="95">
        <v>2.51</v>
      </c>
      <c r="C72" s="96" t="s">
        <v>47</v>
      </c>
      <c r="D72" s="87"/>
      <c r="E72" s="199">
        <v>2.15</v>
      </c>
      <c r="F72" s="200"/>
      <c r="G72" s="59" t="s">
        <v>47</v>
      </c>
      <c r="H72" s="188"/>
      <c r="N72" s="6"/>
      <c r="O72" s="4"/>
      <c r="P72" s="1"/>
    </row>
    <row r="73" spans="1:16" ht="15">
      <c r="A73" s="197" t="s">
        <v>43</v>
      </c>
      <c r="B73" s="198"/>
      <c r="C73" s="97">
        <f>B64*B55</f>
        <v>6.7520000000000024</v>
      </c>
      <c r="D73" s="87"/>
      <c r="E73" s="98"/>
      <c r="F73" s="137"/>
      <c r="G73" s="114">
        <f>E64*E55</f>
        <v>10.2752</v>
      </c>
      <c r="H73" s="188"/>
      <c r="N73" s="6"/>
      <c r="O73" s="4"/>
      <c r="P73" s="1"/>
    </row>
    <row r="74" spans="1:16" ht="15" thickBot="1">
      <c r="A74" s="138" t="s">
        <v>15</v>
      </c>
      <c r="B74" s="139">
        <f>100%-B64</f>
        <v>0.5779999999999998</v>
      </c>
      <c r="C74" s="140"/>
      <c r="D74" s="141"/>
      <c r="E74" s="212">
        <f>100%-E64</f>
        <v>0.3578</v>
      </c>
      <c r="F74" s="213"/>
      <c r="G74" s="142"/>
      <c r="H74" s="188"/>
      <c r="N74" s="6"/>
      <c r="O74" s="4"/>
      <c r="P74" s="1"/>
    </row>
    <row r="75" spans="1:15" s="99" customFormat="1" ht="54" customHeight="1" thickBot="1" thickTop="1">
      <c r="A75" s="191" t="s">
        <v>63</v>
      </c>
      <c r="B75" s="192"/>
      <c r="C75" s="192"/>
      <c r="D75" s="192"/>
      <c r="E75" s="192"/>
      <c r="F75" s="192"/>
      <c r="G75" s="193"/>
      <c r="H75" s="188"/>
      <c r="N75" s="158"/>
      <c r="O75" s="159"/>
    </row>
    <row r="76" spans="14:16" ht="13.5" customHeight="1">
      <c r="N76" s="6"/>
      <c r="O76" s="4"/>
      <c r="P76" s="1"/>
    </row>
    <row r="77" spans="14:16" ht="12.75" customHeight="1">
      <c r="N77" s="6"/>
      <c r="O77" s="4"/>
      <c r="P77" s="1"/>
    </row>
    <row r="78" spans="14:16" ht="13.5" customHeight="1">
      <c r="N78" s="6"/>
      <c r="O78" s="4"/>
      <c r="P78" s="1"/>
    </row>
    <row r="79" spans="14:16" ht="12.75">
      <c r="N79" s="6"/>
      <c r="O79" s="4"/>
      <c r="P79" s="1"/>
    </row>
    <row r="80" spans="14:16" ht="12.75">
      <c r="N80" s="6"/>
      <c r="O80" s="4"/>
      <c r="P80" s="1"/>
    </row>
    <row r="81" spans="14:16" ht="12.75">
      <c r="N81" s="6"/>
      <c r="O81" s="4"/>
      <c r="P81" s="1"/>
    </row>
    <row r="82" spans="14:16" ht="12.75">
      <c r="N82" s="6"/>
      <c r="O82" s="4"/>
      <c r="P82" s="1"/>
    </row>
    <row r="83" spans="14:16" ht="12.75">
      <c r="N83" s="6"/>
      <c r="O83" s="4"/>
      <c r="P83" s="1"/>
    </row>
    <row r="84" spans="14:16" ht="12.75">
      <c r="N84" s="6"/>
      <c r="O84" s="4"/>
      <c r="P84" s="1"/>
    </row>
    <row r="85" spans="14:16" ht="12.75">
      <c r="N85" s="6"/>
      <c r="O85" s="4"/>
      <c r="P85" s="1"/>
    </row>
    <row r="86" spans="14:16" ht="12.75">
      <c r="N86" s="6"/>
      <c r="O86" s="4"/>
      <c r="P86" s="1"/>
    </row>
    <row r="87" spans="14:16" ht="12.75">
      <c r="N87" s="6"/>
      <c r="O87" s="4"/>
      <c r="P87" s="1"/>
    </row>
    <row r="88" spans="14:16" ht="12.75">
      <c r="N88" s="6"/>
      <c r="O88" s="4"/>
      <c r="P88" s="1"/>
    </row>
    <row r="89" spans="14:16" ht="12.75">
      <c r="N89" s="6"/>
      <c r="O89" s="4"/>
      <c r="P89" s="1"/>
    </row>
    <row r="90" spans="14:16" ht="12.75">
      <c r="N90" s="6"/>
      <c r="O90" s="4"/>
      <c r="P90" s="1"/>
    </row>
    <row r="91" spans="14:16" ht="12.75">
      <c r="N91" s="6"/>
      <c r="O91" s="4"/>
      <c r="P91" s="1"/>
    </row>
    <row r="92" spans="14:16" ht="12.75">
      <c r="N92" s="6"/>
      <c r="O92" s="4"/>
      <c r="P92" s="1"/>
    </row>
    <row r="93" spans="14:16" ht="12.75">
      <c r="N93" s="6"/>
      <c r="O93" s="4"/>
      <c r="P93" s="1"/>
    </row>
    <row r="94" spans="14:16" ht="12.75">
      <c r="N94" s="6"/>
      <c r="O94" s="4"/>
      <c r="P94" s="1"/>
    </row>
    <row r="95" spans="14:16" ht="12.75">
      <c r="N95" s="6"/>
      <c r="O95" s="4"/>
      <c r="P95" s="1"/>
    </row>
    <row r="96" spans="14:16" ht="12.75">
      <c r="N96" s="6"/>
      <c r="O96" s="4"/>
      <c r="P96" s="1"/>
    </row>
    <row r="97" spans="14:16" ht="12.75">
      <c r="N97" s="6"/>
      <c r="O97" s="4"/>
      <c r="P97" s="1"/>
    </row>
    <row r="98" spans="14:16" ht="12.75">
      <c r="N98" s="6"/>
      <c r="O98" s="4"/>
      <c r="P98" s="1"/>
    </row>
    <row r="99" spans="14:16" ht="12.75">
      <c r="N99" s="6"/>
      <c r="O99" s="4"/>
      <c r="P99" s="1"/>
    </row>
  </sheetData>
  <sheetProtection password="FFEB" sheet="1" objects="1" scenarios="1" selectLockedCells="1"/>
  <mergeCells count="64">
    <mergeCell ref="B54:C54"/>
    <mergeCell ref="A52:H52"/>
    <mergeCell ref="B28:C28"/>
    <mergeCell ref="A25:H25"/>
    <mergeCell ref="G28:H28"/>
    <mergeCell ref="E28:F28"/>
    <mergeCell ref="A47:A50"/>
    <mergeCell ref="B8:B9"/>
    <mergeCell ref="G47:H50"/>
    <mergeCell ref="A23:H23"/>
    <mergeCell ref="G12:G13"/>
    <mergeCell ref="E12:F12"/>
    <mergeCell ref="E42:F42"/>
    <mergeCell ref="B2:C2"/>
    <mergeCell ref="B3:C3"/>
    <mergeCell ref="B5:C5"/>
    <mergeCell ref="B6:C6"/>
    <mergeCell ref="B47:C50"/>
    <mergeCell ref="E29:F29"/>
    <mergeCell ref="E30:F30"/>
    <mergeCell ref="E31:F31"/>
    <mergeCell ref="E32:F32"/>
    <mergeCell ref="E33:F33"/>
    <mergeCell ref="E34:F34"/>
    <mergeCell ref="E38:F38"/>
    <mergeCell ref="E39:F39"/>
    <mergeCell ref="E74:F74"/>
    <mergeCell ref="E65:F65"/>
    <mergeCell ref="E66:F66"/>
    <mergeCell ref="E62:F62"/>
    <mergeCell ref="E60:F60"/>
    <mergeCell ref="E43:F43"/>
    <mergeCell ref="E40:F40"/>
    <mergeCell ref="E41:F41"/>
    <mergeCell ref="E70:F70"/>
    <mergeCell ref="E71:F71"/>
    <mergeCell ref="B4:C4"/>
    <mergeCell ref="D3:H4"/>
    <mergeCell ref="D5:H6"/>
    <mergeCell ref="E44:F44"/>
    <mergeCell ref="E45:F45"/>
    <mergeCell ref="E35:F35"/>
    <mergeCell ref="E36:F36"/>
    <mergeCell ref="E37:F37"/>
    <mergeCell ref="E46:F46"/>
    <mergeCell ref="E69:F69"/>
    <mergeCell ref="H71:H75"/>
    <mergeCell ref="H54:H69"/>
    <mergeCell ref="A75:G75"/>
    <mergeCell ref="E54:G54"/>
    <mergeCell ref="E63:F63"/>
    <mergeCell ref="A73:B73"/>
    <mergeCell ref="E72:F72"/>
    <mergeCell ref="E61:F61"/>
    <mergeCell ref="E64:F64"/>
    <mergeCell ref="E67:F67"/>
    <mergeCell ref="E68:F68"/>
    <mergeCell ref="C8:H9"/>
    <mergeCell ref="E13:F13"/>
    <mergeCell ref="E14:F14"/>
    <mergeCell ref="E21:F21"/>
    <mergeCell ref="E55:F55"/>
    <mergeCell ref="E56:F56"/>
    <mergeCell ref="E47:F50"/>
  </mergeCells>
  <hyperlinks>
    <hyperlink ref="B6" r:id="rId1" display="purinn@purrinncats.com"/>
  </hyperlinks>
  <printOptions/>
  <pageMargins left="0.47" right="0.47" top="0.38" bottom="0.5" header="0.55" footer="0.3"/>
  <pageSetup fitToHeight="1" fitToWidth="1" horizontalDpi="600" verticalDpi="600" orientation="portrait" scale="58" r:id="rId3"/>
  <headerFooter alignWithMargins="0">
    <oddFooter>&amp;LFind a link to this spread sheet at:
http://purrinncats.com/purrinnlinks.html&amp;C&amp;"Arial,Bold"&amp;16Thank you for entrusting your cat/s to PurrInn Cats Hostelry!&amp;R&amp;"Arial,Bold"&amp;T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Olson</dc:creator>
  <cp:keywords/>
  <dc:description/>
  <cp:lastModifiedBy>Carolyn</cp:lastModifiedBy>
  <cp:lastPrinted>2015-02-04T17:13:29Z</cp:lastPrinted>
  <dcterms:created xsi:type="dcterms:W3CDTF">2007-08-26T18:29:39Z</dcterms:created>
  <dcterms:modified xsi:type="dcterms:W3CDTF">2019-07-10T00:28:53Z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